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315" windowWidth="20115" windowHeight="7755"/>
  </bookViews>
  <sheets>
    <sheet name="PRIMARIA" sheetId="1" r:id="rId1"/>
    <sheet name="% REP. PRIMARIA" sheetId="2" r:id="rId2"/>
    <sheet name="SECUNDARIA" sheetId="5" r:id="rId3"/>
    <sheet name="% REP. SECUNDARIA" sheetId="6" r:id="rId4"/>
    <sheet name="MEDIA" sheetId="7" r:id="rId5"/>
    <sheet name="% REP. MEDIA" sheetId="8" r:id="rId6"/>
    <sheet name="CICLOS" sheetId="9" r:id="rId7"/>
    <sheet name="% REP. CICLOS" sheetId="10" r:id="rId8"/>
  </sheets>
  <definedNames>
    <definedName name="_xlnm._FilterDatabase" localSheetId="6" hidden="1">CICLOS!$B$4:$AL$20</definedName>
    <definedName name="_xlnm._FilterDatabase" localSheetId="4" hidden="1">MEDIA!$B$4:$AS$21</definedName>
    <definedName name="_xlnm._FilterDatabase" localSheetId="0" hidden="1">PRIMARIA!$B$4:$AI$45</definedName>
    <definedName name="_xlnm._FilterDatabase" localSheetId="2" hidden="1">SECUNDARIA!$B$4:$AK$41</definedName>
  </definedNames>
  <calcPr calcId="125725"/>
</workbook>
</file>

<file path=xl/calcChain.xml><?xml version="1.0" encoding="utf-8"?>
<calcChain xmlns="http://schemas.openxmlformats.org/spreadsheetml/2006/main">
  <c r="AK26" i="9"/>
  <c r="AI26"/>
  <c r="AG26"/>
  <c r="AE26"/>
  <c r="AC26"/>
  <c r="AA26"/>
  <c r="Y26"/>
  <c r="W26"/>
  <c r="U26"/>
  <c r="S26"/>
  <c r="Q26"/>
  <c r="O26"/>
  <c r="M26"/>
  <c r="K26"/>
  <c r="I26"/>
  <c r="AK25"/>
  <c r="AI25"/>
  <c r="AG25"/>
  <c r="AE25"/>
  <c r="AC25"/>
  <c r="AA25"/>
  <c r="Y25"/>
  <c r="W25"/>
  <c r="U25"/>
  <c r="S25"/>
  <c r="Q25"/>
  <c r="O25"/>
  <c r="M25"/>
  <c r="K25"/>
  <c r="I25"/>
  <c r="AK27"/>
  <c r="AI27"/>
  <c r="AG27"/>
  <c r="AE27"/>
  <c r="AC27"/>
  <c r="AA27"/>
  <c r="Y27"/>
  <c r="W27"/>
  <c r="U27"/>
  <c r="S27"/>
  <c r="Q27"/>
  <c r="O27"/>
  <c r="M27"/>
  <c r="K27"/>
  <c r="I27"/>
  <c r="AK28"/>
  <c r="AI28"/>
  <c r="AG28"/>
  <c r="AE28"/>
  <c r="AC28"/>
  <c r="AA28"/>
  <c r="Y28"/>
  <c r="W28"/>
  <c r="U28"/>
  <c r="S28"/>
  <c r="Q28"/>
  <c r="O28"/>
  <c r="M28"/>
  <c r="K28"/>
  <c r="I28"/>
  <c r="AK29"/>
  <c r="AI29"/>
  <c r="AG29"/>
  <c r="AE29"/>
  <c r="AC29"/>
  <c r="AA29"/>
  <c r="Y29"/>
  <c r="W29"/>
  <c r="U29"/>
  <c r="S29"/>
  <c r="Q29"/>
  <c r="O29"/>
  <c r="M29"/>
  <c r="K29"/>
  <c r="I29"/>
  <c r="AK24"/>
  <c r="AI24"/>
  <c r="AG24"/>
  <c r="AE24"/>
  <c r="AC24"/>
  <c r="AA24"/>
  <c r="Y24"/>
  <c r="W24"/>
  <c r="U24"/>
  <c r="S24"/>
  <c r="Q24"/>
  <c r="O24"/>
  <c r="M24"/>
  <c r="K24"/>
  <c r="I24"/>
  <c r="AK21"/>
  <c r="AL21" s="1"/>
  <c r="AI21"/>
  <c r="AJ21" s="1"/>
  <c r="AG21"/>
  <c r="AH21" s="1"/>
  <c r="AE21"/>
  <c r="AF21" s="1"/>
  <c r="AC21"/>
  <c r="AD21" s="1"/>
  <c r="AA21"/>
  <c r="AB21" s="1"/>
  <c r="Y21"/>
  <c r="Z21" s="1"/>
  <c r="W21"/>
  <c r="X21" s="1"/>
  <c r="U21"/>
  <c r="V21" s="1"/>
  <c r="S21"/>
  <c r="T21" s="1"/>
  <c r="Q21"/>
  <c r="R21" s="1"/>
  <c r="O21"/>
  <c r="P21" s="1"/>
  <c r="M21"/>
  <c r="N21" s="1"/>
  <c r="K21"/>
  <c r="L21" s="1"/>
  <c r="I21"/>
  <c r="H21"/>
  <c r="G21"/>
  <c r="AF26" l="1"/>
  <c r="N25"/>
  <c r="P25"/>
  <c r="P28"/>
  <c r="X28"/>
  <c r="AF28"/>
  <c r="L25"/>
  <c r="AJ25"/>
  <c r="X26"/>
  <c r="AD26"/>
  <c r="R25"/>
  <c r="Z25"/>
  <c r="AH25"/>
  <c r="R26"/>
  <c r="L26"/>
  <c r="T26"/>
  <c r="AH26"/>
  <c r="M31"/>
  <c r="V25"/>
  <c r="AD25"/>
  <c r="AL25"/>
  <c r="N26"/>
  <c r="AB26"/>
  <c r="AJ26"/>
  <c r="L28"/>
  <c r="N28"/>
  <c r="V28"/>
  <c r="AD28"/>
  <c r="AL28"/>
  <c r="Z26"/>
  <c r="P26"/>
  <c r="V26"/>
  <c r="AL26"/>
  <c r="T25"/>
  <c r="X25"/>
  <c r="AB25"/>
  <c r="AF25"/>
  <c r="R28"/>
  <c r="Z28"/>
  <c r="AH28"/>
  <c r="T28"/>
  <c r="AB28"/>
  <c r="AJ28"/>
  <c r="Z27"/>
  <c r="AH27"/>
  <c r="T27"/>
  <c r="AJ27"/>
  <c r="P27"/>
  <c r="X27"/>
  <c r="AF27"/>
  <c r="R27"/>
  <c r="L27"/>
  <c r="AB27"/>
  <c r="N27"/>
  <c r="V27"/>
  <c r="AD27"/>
  <c r="AL27"/>
  <c r="AL29"/>
  <c r="P29"/>
  <c r="X29"/>
  <c r="AF29"/>
  <c r="AJ29"/>
  <c r="L29"/>
  <c r="J21"/>
  <c r="Z24"/>
  <c r="AL24"/>
  <c r="L24"/>
  <c r="AB24"/>
  <c r="N24"/>
  <c r="V24"/>
  <c r="AD24"/>
  <c r="R24"/>
  <c r="AH24"/>
  <c r="T24"/>
  <c r="P24"/>
  <c r="X24"/>
  <c r="AF24"/>
  <c r="AJ24"/>
  <c r="T29"/>
  <c r="AB29"/>
  <c r="N29"/>
  <c r="R29"/>
  <c r="V29"/>
  <c r="Z29"/>
  <c r="AD29"/>
  <c r="AH29"/>
  <c r="AN26" i="7"/>
  <c r="AN25"/>
  <c r="AN22"/>
  <c r="AO22" s="1"/>
  <c r="AJ26"/>
  <c r="AJ25"/>
  <c r="AJ22"/>
  <c r="AK22" s="1"/>
  <c r="AL26"/>
  <c r="AL25"/>
  <c r="AL22"/>
  <c r="AM22" s="1"/>
  <c r="AH26"/>
  <c r="AH25"/>
  <c r="AH22"/>
  <c r="AI22" s="1"/>
  <c r="AR26"/>
  <c r="AP26"/>
  <c r="AF26"/>
  <c r="AD26"/>
  <c r="AB26"/>
  <c r="Z26"/>
  <c r="X26"/>
  <c r="V26"/>
  <c r="T26"/>
  <c r="R26"/>
  <c r="P26"/>
  <c r="N26"/>
  <c r="L26"/>
  <c r="J26"/>
  <c r="AR25"/>
  <c r="AP25"/>
  <c r="AF25"/>
  <c r="AD25"/>
  <c r="AB25"/>
  <c r="Z25"/>
  <c r="X25"/>
  <c r="V25"/>
  <c r="T25"/>
  <c r="R25"/>
  <c r="P25"/>
  <c r="N25"/>
  <c r="L25"/>
  <c r="J25"/>
  <c r="AR22"/>
  <c r="AS22" s="1"/>
  <c r="AP22"/>
  <c r="AQ22" s="1"/>
  <c r="AF22"/>
  <c r="AG22" s="1"/>
  <c r="AD22"/>
  <c r="AE22" s="1"/>
  <c r="AB22"/>
  <c r="AC22" s="1"/>
  <c r="Z22"/>
  <c r="AA22" s="1"/>
  <c r="X22"/>
  <c r="Y22" s="1"/>
  <c r="V22"/>
  <c r="W22" s="1"/>
  <c r="T22"/>
  <c r="U22" s="1"/>
  <c r="R22"/>
  <c r="S22" s="1"/>
  <c r="P22"/>
  <c r="Q22" s="1"/>
  <c r="N22"/>
  <c r="O22" s="1"/>
  <c r="L22"/>
  <c r="M22" s="1"/>
  <c r="J22"/>
  <c r="I22"/>
  <c r="H22"/>
  <c r="AQ25" l="1"/>
  <c r="AK26"/>
  <c r="Q25"/>
  <c r="Y25"/>
  <c r="AG25"/>
  <c r="M26"/>
  <c r="U26"/>
  <c r="AC26"/>
  <c r="AS26"/>
  <c r="AI26"/>
  <c r="AM25"/>
  <c r="AO25"/>
  <c r="AI25"/>
  <c r="AO26"/>
  <c r="AM26"/>
  <c r="AK25"/>
  <c r="K22"/>
  <c r="M25"/>
  <c r="U25"/>
  <c r="AC25"/>
  <c r="AS25"/>
  <c r="Q26"/>
  <c r="Y26"/>
  <c r="AG26"/>
  <c r="O26"/>
  <c r="W26"/>
  <c r="AE26"/>
  <c r="S26"/>
  <c r="AA26"/>
  <c r="AQ26"/>
  <c r="N28"/>
  <c r="O25"/>
  <c r="S25"/>
  <c r="W25"/>
  <c r="AA25"/>
  <c r="AE25"/>
  <c r="AH48" i="5"/>
  <c r="AH47"/>
  <c r="AH46"/>
  <c r="AH45"/>
  <c r="AH42"/>
  <c r="AI42" s="1"/>
  <c r="AJ48"/>
  <c r="AF48"/>
  <c r="AD48"/>
  <c r="AB48"/>
  <c r="Z48"/>
  <c r="X48"/>
  <c r="V48"/>
  <c r="T48"/>
  <c r="R48"/>
  <c r="P48"/>
  <c r="N48"/>
  <c r="L48"/>
  <c r="J48"/>
  <c r="AJ47"/>
  <c r="AF47"/>
  <c r="AD47"/>
  <c r="AB47"/>
  <c r="Z47"/>
  <c r="X47"/>
  <c r="V47"/>
  <c r="T47"/>
  <c r="R47"/>
  <c r="P47"/>
  <c r="N47"/>
  <c r="L47"/>
  <c r="J47"/>
  <c r="AJ46"/>
  <c r="AF46"/>
  <c r="AD46"/>
  <c r="AB46"/>
  <c r="Z46"/>
  <c r="X46"/>
  <c r="V46"/>
  <c r="T46"/>
  <c r="R46"/>
  <c r="P46"/>
  <c r="N46"/>
  <c r="L46"/>
  <c r="J46"/>
  <c r="AJ45"/>
  <c r="AF45"/>
  <c r="AD45"/>
  <c r="AB45"/>
  <c r="Z45"/>
  <c r="X45"/>
  <c r="V45"/>
  <c r="T45"/>
  <c r="R45"/>
  <c r="P45"/>
  <c r="N45"/>
  <c r="L45"/>
  <c r="J45"/>
  <c r="AJ42"/>
  <c r="AK42" s="1"/>
  <c r="AF42"/>
  <c r="AG42" s="1"/>
  <c r="AD42"/>
  <c r="AE42" s="1"/>
  <c r="AB42"/>
  <c r="AC42" s="1"/>
  <c r="Z42"/>
  <c r="AA42" s="1"/>
  <c r="X42"/>
  <c r="Y42" s="1"/>
  <c r="V42"/>
  <c r="W42" s="1"/>
  <c r="T42"/>
  <c r="U42" s="1"/>
  <c r="R42"/>
  <c r="S42" s="1"/>
  <c r="P42"/>
  <c r="Q42" s="1"/>
  <c r="N42"/>
  <c r="O42" s="1"/>
  <c r="L42"/>
  <c r="M42" s="1"/>
  <c r="J42"/>
  <c r="I42"/>
  <c r="H42"/>
  <c r="AH54" i="1"/>
  <c r="AH53"/>
  <c r="AH52"/>
  <c r="AH51"/>
  <c r="AH50"/>
  <c r="AH49"/>
  <c r="AF54"/>
  <c r="AF53"/>
  <c r="AF52"/>
  <c r="AF51"/>
  <c r="AF50"/>
  <c r="AF49"/>
  <c r="AD54"/>
  <c r="AD53"/>
  <c r="AD52"/>
  <c r="AD51"/>
  <c r="AD50"/>
  <c r="AD49"/>
  <c r="AB54"/>
  <c r="AB53"/>
  <c r="AB52"/>
  <c r="AB51"/>
  <c r="AB50"/>
  <c r="AB49"/>
  <c r="Z54"/>
  <c r="Z53"/>
  <c r="Z52"/>
  <c r="Z51"/>
  <c r="Z50"/>
  <c r="Z49"/>
  <c r="X54"/>
  <c r="X53"/>
  <c r="X52"/>
  <c r="X51"/>
  <c r="X50"/>
  <c r="X49"/>
  <c r="V54"/>
  <c r="V53"/>
  <c r="V52"/>
  <c r="V51"/>
  <c r="V50"/>
  <c r="V49"/>
  <c r="T54"/>
  <c r="T53"/>
  <c r="T52"/>
  <c r="T51"/>
  <c r="T50"/>
  <c r="T49"/>
  <c r="R54"/>
  <c r="R53"/>
  <c r="R52"/>
  <c r="R51"/>
  <c r="R50"/>
  <c r="R49"/>
  <c r="P54"/>
  <c r="P53"/>
  <c r="P52"/>
  <c r="P51"/>
  <c r="P50"/>
  <c r="P49"/>
  <c r="N54"/>
  <c r="N53"/>
  <c r="N52"/>
  <c r="N51"/>
  <c r="N50"/>
  <c r="N49"/>
  <c r="L54"/>
  <c r="L53"/>
  <c r="L52"/>
  <c r="L51"/>
  <c r="L50"/>
  <c r="L49"/>
  <c r="J50"/>
  <c r="J51"/>
  <c r="J52"/>
  <c r="J53"/>
  <c r="AG53" s="1"/>
  <c r="J54"/>
  <c r="J49"/>
  <c r="J46"/>
  <c r="AH46"/>
  <c r="AI46" s="1"/>
  <c r="AF46"/>
  <c r="AG46" s="1"/>
  <c r="AD46"/>
  <c r="AE46" s="1"/>
  <c r="AB46"/>
  <c r="AC46" s="1"/>
  <c r="R46"/>
  <c r="S46" s="1"/>
  <c r="T46"/>
  <c r="U46" s="1"/>
  <c r="V46"/>
  <c r="W46" s="1"/>
  <c r="X46"/>
  <c r="Y46" s="1"/>
  <c r="Z46"/>
  <c r="AA46" s="1"/>
  <c r="P46"/>
  <c r="Q46" s="1"/>
  <c r="N46"/>
  <c r="O46" s="1"/>
  <c r="L46"/>
  <c r="M46" s="1"/>
  <c r="I46"/>
  <c r="H46"/>
  <c r="N50" i="5" l="1"/>
  <c r="M50" i="1"/>
  <c r="M54"/>
  <c r="Q50"/>
  <c r="Q54"/>
  <c r="U50"/>
  <c r="U54"/>
  <c r="M49"/>
  <c r="O51"/>
  <c r="Q49"/>
  <c r="S51"/>
  <c r="U49"/>
  <c r="W51"/>
  <c r="AG49"/>
  <c r="Q53"/>
  <c r="O52"/>
  <c r="M51"/>
  <c r="O49"/>
  <c r="O53"/>
  <c r="Q51"/>
  <c r="S49"/>
  <c r="S53"/>
  <c r="U51"/>
  <c r="W49"/>
  <c r="W53"/>
  <c r="M53"/>
  <c r="U53"/>
  <c r="S52"/>
  <c r="W52"/>
  <c r="M52"/>
  <c r="O50"/>
  <c r="O54"/>
  <c r="Q52"/>
  <c r="S50"/>
  <c r="S54"/>
  <c r="U52"/>
  <c r="W50"/>
  <c r="W54"/>
  <c r="AI52"/>
  <c r="AI51"/>
  <c r="L56"/>
  <c r="AG54"/>
  <c r="AG50"/>
  <c r="Y51"/>
  <c r="AA49"/>
  <c r="AA53"/>
  <c r="AC51"/>
  <c r="AE49"/>
  <c r="AE53"/>
  <c r="AG51"/>
  <c r="AI49"/>
  <c r="AI53"/>
  <c r="Y52"/>
  <c r="AA50"/>
  <c r="AA54"/>
  <c r="AC52"/>
  <c r="AE50"/>
  <c r="AE54"/>
  <c r="AG52"/>
  <c r="AI50"/>
  <c r="AI54"/>
  <c r="Y49"/>
  <c r="Y53"/>
  <c r="AA51"/>
  <c r="AC49"/>
  <c r="AC53"/>
  <c r="AE51"/>
  <c r="Y50"/>
  <c r="Y54"/>
  <c r="AA52"/>
  <c r="AC50"/>
  <c r="AC54"/>
  <c r="AE52"/>
  <c r="AI45" i="5"/>
  <c r="AI47"/>
  <c r="AI48"/>
  <c r="AI46"/>
  <c r="AK45"/>
  <c r="AK47"/>
  <c r="Q46"/>
  <c r="Y46"/>
  <c r="AG46"/>
  <c r="K42"/>
  <c r="M46"/>
  <c r="U46"/>
  <c r="AC46"/>
  <c r="Q48"/>
  <c r="Y48"/>
  <c r="AG48"/>
  <c r="M48"/>
  <c r="U48"/>
  <c r="AC48"/>
  <c r="Q45"/>
  <c r="Y45"/>
  <c r="AG45"/>
  <c r="Q47"/>
  <c r="Y47"/>
  <c r="AG47"/>
  <c r="O48"/>
  <c r="M45"/>
  <c r="AC45"/>
  <c r="M47"/>
  <c r="AC47"/>
  <c r="S46"/>
  <c r="AA46"/>
  <c r="AK46"/>
  <c r="S48"/>
  <c r="AA48"/>
  <c r="AK48"/>
  <c r="U45"/>
  <c r="U47"/>
  <c r="O46"/>
  <c r="W46"/>
  <c r="AE46"/>
  <c r="W48"/>
  <c r="AE48"/>
  <c r="O47"/>
  <c r="S47"/>
  <c r="W47"/>
  <c r="AA47"/>
  <c r="AE47"/>
  <c r="O45"/>
  <c r="S45"/>
  <c r="W45"/>
  <c r="AA45"/>
  <c r="AE45"/>
  <c r="K46" i="1"/>
</calcChain>
</file>

<file path=xl/sharedStrings.xml><?xml version="1.0" encoding="utf-8"?>
<sst xmlns="http://schemas.openxmlformats.org/spreadsheetml/2006/main" count="481" uniqueCount="177">
  <si>
    <t>GRUPO</t>
  </si>
  <si>
    <t>Matriculados</t>
  </si>
  <si>
    <t>Retirados</t>
  </si>
  <si>
    <t>Activos</t>
  </si>
  <si>
    <t>% Retirados</t>
  </si>
  <si>
    <t>CIENCIAS NATURALES Y EDUCACIÓN AMBIENTAL</t>
  </si>
  <si>
    <t>CIENCIAS SOCIALES, HISTORIA, GEOGRAFÍA, CONSTITUCIÓN POLÍTICA Y DEMOCRACIA</t>
  </si>
  <si>
    <t>EDUCACIÓN ARTISTICA Y CULTURAL</t>
  </si>
  <si>
    <t>EDUCACIÓN ÉTICA Y EN VALORES HUMANOS</t>
  </si>
  <si>
    <t>EDUCACIÓN FÍSICA, RECREACIÓN Y DEPORTES</t>
  </si>
  <si>
    <t>EDUCACIÓN RELIGIOSA</t>
  </si>
  <si>
    <t>HUMANIDADES, LENGUA CASTELLANA</t>
  </si>
  <si>
    <t>HUMANIDADES, IDIOMAS EXTRANJEROS</t>
  </si>
  <si>
    <t>MATEMÁTICAS</t>
  </si>
  <si>
    <t>TECNOLOGÍA E INFORMÁTICA</t>
  </si>
  <si>
    <t>% Reprobados</t>
  </si>
  <si>
    <t># Reprobados</t>
  </si>
  <si>
    <t>01-01</t>
  </si>
  <si>
    <t>01-02</t>
  </si>
  <si>
    <t>01-04</t>
  </si>
  <si>
    <t>02-01</t>
  </si>
  <si>
    <t>02-02</t>
  </si>
  <si>
    <t>02-04</t>
  </si>
  <si>
    <t>03-01</t>
  </si>
  <si>
    <t>03-02</t>
  </si>
  <si>
    <t>03-04</t>
  </si>
  <si>
    <t>04-01</t>
  </si>
  <si>
    <t>04-02</t>
  </si>
  <si>
    <t>04-04</t>
  </si>
  <si>
    <t>05-01</t>
  </si>
  <si>
    <t>05-02</t>
  </si>
  <si>
    <t>05-04</t>
  </si>
  <si>
    <t>01-03</t>
  </si>
  <si>
    <t>02-03</t>
  </si>
  <si>
    <t>03-03</t>
  </si>
  <si>
    <t>04-03</t>
  </si>
  <si>
    <t>05-03</t>
  </si>
  <si>
    <t>INSITUCION EDUCATIVA</t>
  </si>
  <si>
    <t>JORNADA</t>
  </si>
  <si>
    <t>MAÑANA</t>
  </si>
  <si>
    <t>TARDE</t>
  </si>
  <si>
    <t>01-05</t>
  </si>
  <si>
    <t>01-06</t>
  </si>
  <si>
    <t>01-07</t>
  </si>
  <si>
    <t>01-08</t>
  </si>
  <si>
    <t>02-05</t>
  </si>
  <si>
    <t>02-06</t>
  </si>
  <si>
    <t>02-07</t>
  </si>
  <si>
    <t>02-08</t>
  </si>
  <si>
    <t>03-05</t>
  </si>
  <si>
    <t>03-06</t>
  </si>
  <si>
    <t>03-07</t>
  </si>
  <si>
    <t>03-08</t>
  </si>
  <si>
    <t>04-06</t>
  </si>
  <si>
    <t>04-07</t>
  </si>
  <si>
    <t>05-05</t>
  </si>
  <si>
    <t>05-06</t>
  </si>
  <si>
    <t>05-07</t>
  </si>
  <si>
    <t>05-08</t>
  </si>
  <si>
    <t>HUMANIDADES, LENGUA CASTELLANA E IDIOMAS EXTRANJEROS</t>
  </si>
  <si>
    <t>04-05</t>
  </si>
  <si>
    <t>ID INSTITUCION EDUCATIVA</t>
  </si>
  <si>
    <t>ID JORNADA</t>
  </si>
  <si>
    <t>GRADO</t>
  </si>
  <si>
    <t>OPTATIVA</t>
  </si>
  <si>
    <t>04-08</t>
  </si>
  <si>
    <t>TAR</t>
  </si>
  <si>
    <t>TOTALES</t>
  </si>
  <si>
    <t>SUBTOTALES</t>
  </si>
  <si>
    <t>Primero</t>
  </si>
  <si>
    <t>Segundo</t>
  </si>
  <si>
    <t>Tercero</t>
  </si>
  <si>
    <t>Cuarto</t>
  </si>
  <si>
    <t>Quinto</t>
  </si>
  <si>
    <t>Sexto</t>
  </si>
  <si>
    <t>Grado</t>
  </si>
  <si>
    <t>Rep</t>
  </si>
  <si>
    <t>%</t>
  </si>
  <si>
    <t>Aceleración</t>
  </si>
  <si>
    <t>06-01</t>
  </si>
  <si>
    <t>06-02</t>
  </si>
  <si>
    <t>06-03</t>
  </si>
  <si>
    <t>07-01</t>
  </si>
  <si>
    <t>07-02</t>
  </si>
  <si>
    <t>07-03</t>
  </si>
  <si>
    <t>08-01</t>
  </si>
  <si>
    <t>08-02</t>
  </si>
  <si>
    <t>09-01</t>
  </si>
  <si>
    <t>09-02</t>
  </si>
  <si>
    <t>06-04</t>
  </si>
  <si>
    <t>06-05</t>
  </si>
  <si>
    <t>07-04</t>
  </si>
  <si>
    <t>07-05</t>
  </si>
  <si>
    <t>07-06</t>
  </si>
  <si>
    <t>08-03</t>
  </si>
  <si>
    <t>08-04</t>
  </si>
  <si>
    <t>08-05</t>
  </si>
  <si>
    <t>09-03</t>
  </si>
  <si>
    <t>09-04</t>
  </si>
  <si>
    <t>09-05</t>
  </si>
  <si>
    <t>06-06</t>
  </si>
  <si>
    <t>06-07</t>
  </si>
  <si>
    <t>06-08</t>
  </si>
  <si>
    <t>07-07</t>
  </si>
  <si>
    <t>07-08</t>
  </si>
  <si>
    <t>08-06</t>
  </si>
  <si>
    <t>08-07</t>
  </si>
  <si>
    <t>08-08</t>
  </si>
  <si>
    <t>09-06</t>
  </si>
  <si>
    <t>06-10</t>
  </si>
  <si>
    <t>07-10</t>
  </si>
  <si>
    <t>EMPRENDIMIENTO</t>
  </si>
  <si>
    <t>06-09</t>
  </si>
  <si>
    <t>07-09</t>
  </si>
  <si>
    <t>09-07</t>
  </si>
  <si>
    <t>09-08</t>
  </si>
  <si>
    <t>10-01</t>
  </si>
  <si>
    <t>10-02</t>
  </si>
  <si>
    <t>11-01</t>
  </si>
  <si>
    <t>Septimo</t>
  </si>
  <si>
    <t>Octavo</t>
  </si>
  <si>
    <t>Noveno</t>
  </si>
  <si>
    <t>Promedio General de Reprobación Básica Primaria</t>
  </si>
  <si>
    <t>Promedio General de Reprobación Básica Secunadaria</t>
  </si>
  <si>
    <t>10-03</t>
  </si>
  <si>
    <t>10-04</t>
  </si>
  <si>
    <t>11-02</t>
  </si>
  <si>
    <t>FILOSOFIA</t>
  </si>
  <si>
    <t>CIENCIAS POLITICAS</t>
  </si>
  <si>
    <t>CIENCIAS ECONOMICAS</t>
  </si>
  <si>
    <t>CIENCIAS ECONOMICAS Y POLITICAS</t>
  </si>
  <si>
    <t>TECNICA</t>
  </si>
  <si>
    <t>ENFASIS</t>
  </si>
  <si>
    <t>11-03</t>
  </si>
  <si>
    <t>11-04</t>
  </si>
  <si>
    <t>11-05</t>
  </si>
  <si>
    <t>10-05</t>
  </si>
  <si>
    <t>10-06</t>
  </si>
  <si>
    <t>10-07</t>
  </si>
  <si>
    <t>11-06</t>
  </si>
  <si>
    <t>Decimo</t>
  </si>
  <si>
    <t>Undecimo</t>
  </si>
  <si>
    <t>Promedio General de Reprobación Media</t>
  </si>
  <si>
    <t>10-08</t>
  </si>
  <si>
    <t>11-07</t>
  </si>
  <si>
    <t>11-08</t>
  </si>
  <si>
    <t>21-01</t>
  </si>
  <si>
    <t>22-01</t>
  </si>
  <si>
    <t>23-01</t>
  </si>
  <si>
    <t>23-02</t>
  </si>
  <si>
    <t>24-01</t>
  </si>
  <si>
    <t>24-02</t>
  </si>
  <si>
    <t>24-03</t>
  </si>
  <si>
    <t>25-01</t>
  </si>
  <si>
    <t>25-02</t>
  </si>
  <si>
    <t>26-01</t>
  </si>
  <si>
    <t>26-04</t>
  </si>
  <si>
    <t>FIN DE SEMANA</t>
  </si>
  <si>
    <t>NOCTURNA</t>
  </si>
  <si>
    <t>24-04</t>
  </si>
  <si>
    <t>24-05</t>
  </si>
  <si>
    <t>Ciclo 1</t>
  </si>
  <si>
    <t>Ciclo 2</t>
  </si>
  <si>
    <t>Ciclo 3</t>
  </si>
  <si>
    <t>Ciclo 6</t>
  </si>
  <si>
    <t>Ciclo 4</t>
  </si>
  <si>
    <t>Ciclo 5</t>
  </si>
  <si>
    <t>26-05</t>
  </si>
  <si>
    <t>26-06</t>
  </si>
  <si>
    <t>ESCRIBA EL NOMBRE DE LA I.E. / NIVEL MEDIA</t>
  </si>
  <si>
    <t>ESCRIBA EL NOMBRE DE LA I.E. / NIVEL BASICA SECUNDARIA</t>
  </si>
  <si>
    <t>ESCRIBA EL NOMBRE DE LA I.E. / NIVEL BASICA PRIMARIA</t>
  </si>
  <si>
    <t>TABLA GENERAL DE MORTALIDAD DE LAS INSTITUCIONES EDUCATIVAS PERIODO X 2013
NIVEL BASICA PRIMARIA</t>
  </si>
  <si>
    <t>TABLA GENERAL DE MORTALIDAD DE LAS INSTITUCIONES EDUCATIVAS PERIODO X 2013
NIVEL BASICA SECUNDARIA</t>
  </si>
  <si>
    <t>TABLA GENERAL DE MORTALIDAD DE LAS INSTITUCIONES EDUCATIVAS PERIODO X 2013
NIVEL MEDIA</t>
  </si>
  <si>
    <t>TABLA GENERAL DE MORTALIDAD DE LAS INSTITUCIONES EDUCATIVAS PERIODO X 2013
NIVEL CICLOS</t>
  </si>
  <si>
    <t>ESCRIBA EL NOMBRE DE LA I.E. / NIVEL CICLOS</t>
  </si>
</sst>
</file>

<file path=xl/styles.xml><?xml version="1.0" encoding="utf-8"?>
<styleSheet xmlns="http://schemas.openxmlformats.org/spreadsheetml/2006/main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8"/>
      <name val="Arial Narrow"/>
    </font>
    <font>
      <sz val="10"/>
      <name val="Arial Narrow"/>
    </font>
    <font>
      <b/>
      <sz val="10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64" fontId="0" fillId="0" borderId="4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0" fontId="8" fillId="2" borderId="31" xfId="0" applyFont="1" applyFill="1" applyBorder="1" applyAlignment="1">
      <alignment vertical="center"/>
    </xf>
    <xf numFmtId="0" fontId="8" fillId="2" borderId="24" xfId="0" applyFont="1" applyFill="1" applyBorder="1" applyAlignment="1">
      <alignment vertical="center"/>
    </xf>
    <xf numFmtId="164" fontId="8" fillId="2" borderId="25" xfId="1" applyNumberFormat="1" applyFont="1" applyFill="1" applyBorder="1" applyAlignment="1">
      <alignment vertical="center"/>
    </xf>
    <xf numFmtId="164" fontId="8" fillId="2" borderId="24" xfId="0" applyNumberFormat="1" applyFont="1" applyFill="1" applyBorder="1" applyAlignment="1">
      <alignment vertical="center"/>
    </xf>
    <xf numFmtId="10" fontId="8" fillId="2" borderId="24" xfId="0" applyNumberFormat="1" applyFont="1" applyFill="1" applyBorder="1" applyAlignment="1">
      <alignment vertical="center"/>
    </xf>
    <xf numFmtId="164" fontId="8" fillId="2" borderId="25" xfId="0" applyNumberFormat="1" applyFont="1" applyFill="1" applyBorder="1" applyAlignment="1">
      <alignment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 textRotation="90" wrapText="1"/>
    </xf>
    <xf numFmtId="0" fontId="1" fillId="5" borderId="25" xfId="0" applyFont="1" applyFill="1" applyBorder="1" applyAlignment="1">
      <alignment horizontal="center" vertical="center" textRotation="90" wrapText="1"/>
    </xf>
    <xf numFmtId="0" fontId="1" fillId="5" borderId="23" xfId="0" applyFont="1" applyFill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64" fontId="0" fillId="0" borderId="19" xfId="0" applyNumberFormat="1" applyBorder="1" applyAlignment="1">
      <alignment vertical="center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164" fontId="5" fillId="0" borderId="4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164" fontId="5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164" fontId="5" fillId="0" borderId="9" xfId="0" applyNumberFormat="1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164" fontId="5" fillId="0" borderId="8" xfId="0" applyNumberFormat="1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164" fontId="2" fillId="0" borderId="4" xfId="1" applyNumberFormat="1" applyFont="1" applyBorder="1" applyAlignment="1" applyProtection="1">
      <alignment vertical="center"/>
      <protection locked="0"/>
    </xf>
    <xf numFmtId="164" fontId="2" fillId="0" borderId="8" xfId="1" applyNumberFormat="1" applyFont="1" applyBorder="1" applyAlignment="1" applyProtection="1">
      <alignment vertical="center"/>
      <protection locked="0"/>
    </xf>
    <xf numFmtId="164" fontId="2" fillId="0" borderId="1" xfId="1" applyNumberFormat="1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164" fontId="5" fillId="0" borderId="27" xfId="0" applyNumberFormat="1" applyFont="1" applyBorder="1" applyAlignment="1" applyProtection="1">
      <alignment vertical="center"/>
      <protection locked="0"/>
    </xf>
    <xf numFmtId="0" fontId="5" fillId="0" borderId="26" xfId="0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164" fontId="2" fillId="0" borderId="2" xfId="1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1" fillId="5" borderId="23" xfId="0" applyFont="1" applyFill="1" applyBorder="1" applyAlignment="1" applyProtection="1">
      <alignment horizontal="center" vertical="center" textRotation="90" wrapText="1"/>
    </xf>
    <xf numFmtId="0" fontId="1" fillId="5" borderId="24" xfId="0" applyFont="1" applyFill="1" applyBorder="1" applyAlignment="1" applyProtection="1">
      <alignment horizontal="center" vertical="center" textRotation="90" wrapText="1"/>
    </xf>
    <xf numFmtId="0" fontId="1" fillId="5" borderId="31" xfId="0" applyFont="1" applyFill="1" applyBorder="1" applyAlignment="1" applyProtection="1">
      <alignment horizontal="center" vertical="center" textRotation="90" wrapText="1"/>
    </xf>
    <xf numFmtId="0" fontId="1" fillId="5" borderId="25" xfId="0" applyFont="1" applyFill="1" applyBorder="1" applyAlignment="1" applyProtection="1">
      <alignment horizontal="center" vertical="center" textRotation="90" wrapText="1"/>
    </xf>
    <xf numFmtId="0" fontId="5" fillId="0" borderId="2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</xf>
    <xf numFmtId="164" fontId="5" fillId="0" borderId="5" xfId="0" applyNumberFormat="1" applyFont="1" applyBorder="1" applyAlignment="1" applyProtection="1">
      <alignment vertical="center"/>
    </xf>
    <xf numFmtId="0" fontId="5" fillId="0" borderId="20" xfId="0" applyFont="1" applyBorder="1" applyAlignment="1" applyProtection="1">
      <alignment vertical="center"/>
    </xf>
    <xf numFmtId="164" fontId="5" fillId="0" borderId="4" xfId="0" applyNumberFormat="1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164" fontId="5" fillId="0" borderId="6" xfId="0" applyNumberFormat="1" applyFont="1" applyBorder="1" applyAlignment="1" applyProtection="1">
      <alignment vertical="center"/>
    </xf>
    <xf numFmtId="0" fontId="5" fillId="0" borderId="21" xfId="0" applyFont="1" applyBorder="1" applyAlignment="1" applyProtection="1">
      <alignment vertical="center"/>
    </xf>
    <xf numFmtId="164" fontId="5" fillId="0" borderId="1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vertical="center"/>
    </xf>
    <xf numFmtId="164" fontId="5" fillId="0" borderId="9" xfId="0" applyNumberFormat="1" applyFont="1" applyBorder="1" applyAlignment="1" applyProtection="1">
      <alignment vertical="center"/>
    </xf>
    <xf numFmtId="0" fontId="5" fillId="0" borderId="22" xfId="0" applyFont="1" applyBorder="1" applyAlignment="1" applyProtection="1">
      <alignment vertical="center"/>
    </xf>
    <xf numFmtId="164" fontId="5" fillId="0" borderId="8" xfId="0" applyNumberFormat="1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vertical="center"/>
    </xf>
    <xf numFmtId="0" fontId="8" fillId="2" borderId="31" xfId="0" applyFont="1" applyFill="1" applyBorder="1" applyAlignment="1" applyProtection="1">
      <alignment vertical="center"/>
    </xf>
    <xf numFmtId="0" fontId="8" fillId="2" borderId="24" xfId="0" applyFont="1" applyFill="1" applyBorder="1" applyAlignment="1" applyProtection="1">
      <alignment vertical="center"/>
    </xf>
    <xf numFmtId="164" fontId="8" fillId="2" borderId="25" xfId="1" applyNumberFormat="1" applyFont="1" applyFill="1" applyBorder="1" applyAlignment="1" applyProtection="1">
      <alignment vertical="center"/>
    </xf>
    <xf numFmtId="164" fontId="8" fillId="2" borderId="24" xfId="0" applyNumberFormat="1" applyFont="1" applyFill="1" applyBorder="1" applyAlignment="1" applyProtection="1">
      <alignment vertical="center"/>
    </xf>
    <xf numFmtId="10" fontId="8" fillId="2" borderId="24" xfId="0" applyNumberFormat="1" applyFont="1" applyFill="1" applyBorder="1" applyAlignment="1" applyProtection="1">
      <alignment vertical="center"/>
    </xf>
    <xf numFmtId="164" fontId="8" fillId="2" borderId="25" xfId="0" applyNumberFormat="1" applyFont="1" applyFill="1" applyBorder="1" applyAlignment="1" applyProtection="1">
      <alignment vertical="center"/>
    </xf>
    <xf numFmtId="0" fontId="9" fillId="4" borderId="31" xfId="0" applyFont="1" applyFill="1" applyBorder="1" applyAlignment="1" applyProtection="1">
      <alignment horizontal="center" vertical="center"/>
    </xf>
    <xf numFmtId="0" fontId="9" fillId="4" borderId="24" xfId="0" applyFont="1" applyFill="1" applyBorder="1" applyAlignment="1" applyProtection="1">
      <alignment horizontal="center" vertical="center"/>
    </xf>
    <xf numFmtId="0" fontId="9" fillId="4" borderId="25" xfId="0" applyFont="1" applyFill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20" xfId="0" applyBorder="1" applyAlignment="1" applyProtection="1">
      <alignment vertical="center"/>
    </xf>
    <xf numFmtId="164" fontId="0" fillId="0" borderId="4" xfId="0" applyNumberFormat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6" xfId="0" applyBorder="1" applyAlignment="1" applyProtection="1">
      <alignment horizontal="center" vertical="center"/>
    </xf>
    <xf numFmtId="0" fontId="0" fillId="0" borderId="21" xfId="0" applyBorder="1" applyAlignment="1" applyProtection="1">
      <alignment vertical="center"/>
    </xf>
    <xf numFmtId="164" fontId="0" fillId="0" borderId="1" xfId="0" applyNumberForma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9" xfId="0" applyBorder="1" applyAlignment="1" applyProtection="1">
      <alignment horizontal="center" vertical="center"/>
    </xf>
    <xf numFmtId="0" fontId="0" fillId="0" borderId="22" xfId="0" applyBorder="1" applyAlignment="1" applyProtection="1">
      <alignment vertical="center"/>
    </xf>
    <xf numFmtId="164" fontId="0" fillId="0" borderId="8" xfId="0" applyNumberFormat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4" fontId="0" fillId="0" borderId="5" xfId="0" applyNumberFormat="1" applyBorder="1" applyAlignment="1" applyProtection="1">
      <alignment vertical="center"/>
    </xf>
    <xf numFmtId="164" fontId="0" fillId="0" borderId="6" xfId="0" applyNumberFormat="1" applyBorder="1" applyAlignment="1" applyProtection="1">
      <alignment vertical="center"/>
    </xf>
    <xf numFmtId="164" fontId="0" fillId="0" borderId="9" xfId="0" applyNumberFormat="1" applyBorder="1" applyAlignment="1" applyProtection="1">
      <alignment vertical="center"/>
    </xf>
    <xf numFmtId="0" fontId="2" fillId="0" borderId="1" xfId="0" applyFont="1" applyBorder="1" applyProtection="1"/>
    <xf numFmtId="164" fontId="2" fillId="0" borderId="6" xfId="0" applyNumberFormat="1" applyFont="1" applyBorder="1" applyProtection="1"/>
    <xf numFmtId="0" fontId="0" fillId="0" borderId="5" xfId="0" applyBorder="1" applyAlignment="1" applyProtection="1">
      <alignment horizontal="center" vertical="center"/>
    </xf>
    <xf numFmtId="0" fontId="1" fillId="5" borderId="24" xfId="0" applyFont="1" applyFill="1" applyBorder="1" applyAlignment="1" applyProtection="1">
      <alignment horizontal="center" vertical="center" textRotation="90" wrapText="1"/>
    </xf>
    <xf numFmtId="0" fontId="6" fillId="0" borderId="28" xfId="0" applyFont="1" applyBorder="1" applyAlignment="1" applyProtection="1">
      <alignment horizontal="center" vertical="center" wrapText="1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4" fillId="5" borderId="24" xfId="0" applyFont="1" applyFill="1" applyBorder="1" applyAlignment="1" applyProtection="1">
      <alignment horizontal="center" vertical="center" textRotation="90" wrapText="1"/>
    </xf>
    <xf numFmtId="0" fontId="1" fillId="5" borderId="3" xfId="0" applyFont="1" applyFill="1" applyBorder="1" applyAlignment="1" applyProtection="1">
      <alignment horizontal="center" vertical="center" textRotation="90" wrapText="1"/>
    </xf>
    <xf numFmtId="0" fontId="1" fillId="5" borderId="7" xfId="0" applyFont="1" applyFill="1" applyBorder="1" applyAlignment="1" applyProtection="1">
      <alignment horizontal="center" vertical="center" textRotation="90" wrapText="1"/>
    </xf>
    <xf numFmtId="0" fontId="1" fillId="5" borderId="16" xfId="0" applyFont="1" applyFill="1" applyBorder="1" applyAlignment="1" applyProtection="1">
      <alignment horizontal="center" vertical="center" textRotation="90" wrapText="1"/>
    </xf>
    <xf numFmtId="0" fontId="1" fillId="5" borderId="17" xfId="0" applyFont="1" applyFill="1" applyBorder="1" applyAlignment="1" applyProtection="1">
      <alignment horizontal="center" vertical="center" textRotation="90" wrapText="1"/>
    </xf>
    <xf numFmtId="0" fontId="1" fillId="5" borderId="18" xfId="0" applyFont="1" applyFill="1" applyBorder="1" applyAlignment="1" applyProtection="1">
      <alignment horizontal="center" vertical="center" textRotation="90" wrapText="1"/>
    </xf>
    <xf numFmtId="0" fontId="1" fillId="5" borderId="19" xfId="0" applyFont="1" applyFill="1" applyBorder="1" applyAlignment="1" applyProtection="1">
      <alignment horizontal="center" vertical="center" textRotation="90" wrapText="1"/>
    </xf>
    <xf numFmtId="0" fontId="1" fillId="5" borderId="31" xfId="0" applyFont="1" applyFill="1" applyBorder="1" applyAlignment="1" applyProtection="1">
      <alignment horizontal="center" vertical="center" textRotation="90" wrapText="1"/>
    </xf>
    <xf numFmtId="0" fontId="1" fillId="5" borderId="25" xfId="0" applyFont="1" applyFill="1" applyBorder="1" applyAlignment="1" applyProtection="1">
      <alignment horizontal="center" vertical="center" textRotation="90" wrapText="1"/>
    </xf>
    <xf numFmtId="0" fontId="1" fillId="5" borderId="23" xfId="0" applyFont="1" applyFill="1" applyBorder="1" applyAlignment="1" applyProtection="1">
      <alignment horizontal="center" vertical="center" textRotation="90" wrapText="1"/>
    </xf>
    <xf numFmtId="0" fontId="4" fillId="5" borderId="3" xfId="0" applyFont="1" applyFill="1" applyBorder="1" applyAlignment="1" applyProtection="1">
      <alignment horizontal="center" vertical="center" textRotation="90" wrapText="1"/>
    </xf>
    <xf numFmtId="0" fontId="1" fillId="5" borderId="13" xfId="0" applyFont="1" applyFill="1" applyBorder="1" applyAlignment="1" applyProtection="1">
      <alignment horizontal="center" vertical="center" textRotation="90" wrapText="1"/>
    </xf>
    <xf numFmtId="0" fontId="1" fillId="5" borderId="15" xfId="0" applyFont="1" applyFill="1" applyBorder="1" applyAlignment="1" applyProtection="1">
      <alignment horizontal="center" vertical="center" textRotation="90" wrapText="1"/>
    </xf>
    <xf numFmtId="0" fontId="3" fillId="6" borderId="13" xfId="0" applyFont="1" applyFill="1" applyBorder="1" applyAlignment="1" applyProtection="1">
      <alignment horizontal="center" vertical="center" textRotation="90" wrapText="1"/>
    </xf>
    <xf numFmtId="0" fontId="3" fillId="6" borderId="14" xfId="0" applyFont="1" applyFill="1" applyBorder="1" applyAlignment="1" applyProtection="1">
      <alignment horizontal="center" vertical="center" textRotation="90" wrapText="1"/>
    </xf>
    <xf numFmtId="0" fontId="3" fillId="6" borderId="15" xfId="0" applyFont="1" applyFill="1" applyBorder="1" applyAlignment="1" applyProtection="1">
      <alignment horizontal="center" vertical="center" textRotation="90" wrapText="1"/>
    </xf>
    <xf numFmtId="0" fontId="3" fillId="6" borderId="13" xfId="0" applyFont="1" applyFill="1" applyBorder="1" applyAlignment="1" applyProtection="1">
      <alignment horizontal="center" vertical="center" textRotation="90"/>
    </xf>
    <xf numFmtId="0" fontId="3" fillId="6" borderId="14" xfId="0" applyFont="1" applyFill="1" applyBorder="1" applyAlignment="1" applyProtection="1">
      <alignment horizontal="center" vertical="center" textRotation="90"/>
    </xf>
    <xf numFmtId="0" fontId="3" fillId="6" borderId="15" xfId="0" applyFont="1" applyFill="1" applyBorder="1" applyAlignment="1" applyProtection="1">
      <alignment horizontal="center" vertical="center" textRotation="90"/>
    </xf>
    <xf numFmtId="0" fontId="8" fillId="2" borderId="28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</xf>
    <xf numFmtId="0" fontId="8" fillId="2" borderId="30" xfId="0" applyFont="1" applyFill="1" applyBorder="1" applyAlignment="1" applyProtection="1">
      <alignment horizontal="center" vertical="center"/>
    </xf>
    <xf numFmtId="164" fontId="0" fillId="0" borderId="28" xfId="0" applyNumberForma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8" fillId="3" borderId="28" xfId="0" applyFont="1" applyFill="1" applyBorder="1" applyAlignment="1" applyProtection="1">
      <alignment horizontal="center" vertical="center"/>
    </xf>
    <xf numFmtId="0" fontId="8" fillId="3" borderId="29" xfId="0" applyFont="1" applyFill="1" applyBorder="1" applyAlignment="1" applyProtection="1">
      <alignment horizontal="center" vertical="center"/>
    </xf>
    <xf numFmtId="0" fontId="8" fillId="3" borderId="30" xfId="0" applyFont="1" applyFill="1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8" fillId="4" borderId="23" xfId="0" applyFont="1" applyFill="1" applyBorder="1" applyAlignment="1" applyProtection="1">
      <alignment horizontal="center" vertical="center"/>
    </xf>
    <xf numFmtId="0" fontId="8" fillId="4" borderId="25" xfId="0" applyFont="1" applyFill="1" applyBorder="1" applyAlignment="1" applyProtection="1">
      <alignment horizontal="center" vertical="center"/>
    </xf>
    <xf numFmtId="0" fontId="8" fillId="4" borderId="20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21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6" xfId="0" applyFont="1" applyFill="1" applyBorder="1" applyAlignment="1" applyProtection="1">
      <alignment horizontal="center" vertical="center"/>
    </xf>
    <xf numFmtId="0" fontId="8" fillId="4" borderId="22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24" xfId="0" applyFont="1" applyFill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4" fillId="5" borderId="31" xfId="0" applyFont="1" applyFill="1" applyBorder="1" applyAlignment="1" applyProtection="1">
      <alignment horizontal="center" vertical="center" textRotation="90" wrapText="1"/>
    </xf>
    <xf numFmtId="0" fontId="0" fillId="0" borderId="3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1" fillId="5" borderId="24" xfId="0" applyFont="1" applyFill="1" applyBorder="1" applyAlignment="1">
      <alignment horizontal="center" vertical="center" textRotation="90" wrapText="1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>
      <alignment horizontal="center" vertical="center" textRotation="90" wrapText="1"/>
    </xf>
    <xf numFmtId="0" fontId="1" fillId="5" borderId="15" xfId="0" applyFont="1" applyFill="1" applyBorder="1" applyAlignment="1">
      <alignment horizontal="center" vertical="center" textRotation="90" wrapText="1"/>
    </xf>
    <xf numFmtId="0" fontId="1" fillId="5" borderId="3" xfId="0" applyFont="1" applyFill="1" applyBorder="1" applyAlignment="1">
      <alignment horizontal="center" vertical="center" textRotation="90" wrapText="1"/>
    </xf>
    <xf numFmtId="0" fontId="1" fillId="5" borderId="7" xfId="0" applyFont="1" applyFill="1" applyBorder="1" applyAlignment="1">
      <alignment horizontal="center" vertical="center" textRotation="90" wrapText="1"/>
    </xf>
    <xf numFmtId="0" fontId="1" fillId="5" borderId="18" xfId="0" applyFont="1" applyFill="1" applyBorder="1" applyAlignment="1">
      <alignment horizontal="center" vertical="center" textRotation="90" wrapText="1"/>
    </xf>
    <xf numFmtId="0" fontId="1" fillId="5" borderId="19" xfId="0" applyFont="1" applyFill="1" applyBorder="1" applyAlignment="1">
      <alignment horizontal="center" vertical="center" textRotation="90" wrapText="1"/>
    </xf>
    <xf numFmtId="0" fontId="1" fillId="5" borderId="16" xfId="0" applyFont="1" applyFill="1" applyBorder="1" applyAlignment="1">
      <alignment horizontal="center" vertical="center" textRotation="90" wrapText="1"/>
    </xf>
    <xf numFmtId="0" fontId="1" fillId="5" borderId="17" xfId="0" applyFont="1" applyFill="1" applyBorder="1" applyAlignment="1">
      <alignment horizontal="center" vertical="center" textRotation="90" wrapText="1"/>
    </xf>
    <xf numFmtId="0" fontId="4" fillId="5" borderId="18" xfId="0" applyFont="1" applyFill="1" applyBorder="1" applyAlignment="1">
      <alignment horizontal="center" vertical="center" textRotation="90" wrapText="1"/>
    </xf>
    <xf numFmtId="0" fontId="1" fillId="5" borderId="23" xfId="0" applyFont="1" applyFill="1" applyBorder="1" applyAlignment="1">
      <alignment horizontal="center" vertical="center" textRotation="90" wrapText="1"/>
    </xf>
    <xf numFmtId="0" fontId="4" fillId="5" borderId="24" xfId="0" applyFont="1" applyFill="1" applyBorder="1" applyAlignment="1">
      <alignment horizontal="center" vertical="center" textRotation="90" wrapText="1"/>
    </xf>
    <xf numFmtId="0" fontId="1" fillId="5" borderId="25" xfId="0" applyFont="1" applyFill="1" applyBorder="1" applyAlignment="1">
      <alignment horizontal="center" vertical="center" textRotation="90" wrapText="1"/>
    </xf>
    <xf numFmtId="0" fontId="3" fillId="6" borderId="13" xfId="0" applyFont="1" applyFill="1" applyBorder="1" applyAlignment="1" applyProtection="1">
      <alignment horizontal="center" vertical="center" textRotation="90" wrapText="1"/>
      <protection locked="0"/>
    </xf>
    <xf numFmtId="0" fontId="3" fillId="6" borderId="14" xfId="0" applyFont="1" applyFill="1" applyBorder="1" applyAlignment="1" applyProtection="1">
      <alignment horizontal="center" vertical="center" textRotation="90" wrapText="1"/>
      <protection locked="0"/>
    </xf>
    <xf numFmtId="0" fontId="3" fillId="6" borderId="15" xfId="0" applyFont="1" applyFill="1" applyBorder="1" applyAlignment="1" applyProtection="1">
      <alignment horizontal="center" vertical="center" textRotation="90" wrapText="1"/>
      <protection locked="0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2">
    <cellStyle name="Normal" xfId="0" builtinId="0"/>
    <cellStyle name="Porcentual" xfId="1" builtinId="5"/>
  </cellStyles>
  <dxfs count="0"/>
  <tableStyles count="0" defaultTableStyle="TableStyleMedium2" defaultPivotStyle="PivotStyleLight16"/>
  <colors>
    <mruColors>
      <color rgb="FF00FF00"/>
      <color rgb="FFFF3300"/>
      <color rgb="FFCC00CC"/>
      <color rgb="FF00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CONSOLIDADO DE MORTALIDAD ACADÉMICA POR ÁREAS NIVEL BÁSICA</a:t>
            </a:r>
            <a:r>
              <a:rPr lang="es-CO" sz="1600" baseline="0"/>
              <a:t> PRIMARIA PERIODO X 2013</a:t>
            </a:r>
            <a:endParaRPr lang="es-CO" sz="1600"/>
          </a:p>
        </c:rich>
      </c:tx>
      <c:layout/>
    </c:title>
    <c:view3D>
      <c:rAngAx val="1"/>
    </c:view3D>
    <c:plotArea>
      <c:layout>
        <c:manualLayout>
          <c:layoutTarget val="inner"/>
          <c:xMode val="edge"/>
          <c:yMode val="edge"/>
          <c:x val="6.7359368418217588E-2"/>
          <c:y val="0.10300847712575868"/>
          <c:w val="0.92065806180347032"/>
          <c:h val="0.43434658268809739"/>
        </c:manualLayout>
      </c:layout>
      <c:bar3DChart>
        <c:barDir val="col"/>
        <c:grouping val="clustered"/>
        <c:ser>
          <c:idx val="0"/>
          <c:order val="0"/>
          <c:dPt>
            <c:idx val="0"/>
            <c:spPr>
              <a:solidFill>
                <a:srgbClr val="FFFF00"/>
              </a:solidFill>
            </c:spPr>
          </c:dPt>
          <c:dPt>
            <c:idx val="1"/>
            <c:spPr>
              <a:solidFill>
                <a:srgbClr val="00B0F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Pt>
            <c:idx val="3"/>
            <c:spPr>
              <a:solidFill>
                <a:srgbClr val="FF66CC"/>
              </a:solidFill>
            </c:spPr>
          </c:dPt>
          <c:dPt>
            <c:idx val="4"/>
            <c:spPr>
              <a:solidFill>
                <a:srgbClr val="92D050"/>
              </a:solidFill>
            </c:spPr>
          </c:dPt>
          <c:dPt>
            <c:idx val="6"/>
            <c:spPr>
              <a:solidFill>
                <a:srgbClr val="FFC000"/>
              </a:solidFill>
            </c:spPr>
          </c:dPt>
          <c:dPt>
            <c:idx val="7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spPr>
              <a:solidFill>
                <a:srgbClr val="7030A0"/>
              </a:solidFill>
            </c:spPr>
          </c:dPt>
          <c:dPt>
            <c:idx val="9"/>
            <c:spPr>
              <a:solidFill>
                <a:srgbClr val="00B050"/>
              </a:solidFill>
            </c:spPr>
          </c:dPt>
          <c:dPt>
            <c:idx val="10"/>
            <c:spPr>
              <a:solidFill>
                <a:srgbClr val="00FFFF"/>
              </a:solidFill>
            </c:spPr>
          </c:dPt>
          <c:dPt>
            <c:idx val="11"/>
            <c:spPr>
              <a:solidFill>
                <a:schemeClr val="accent2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9.8039207277099555E-3"/>
                  <c:y val="-1.4388489208633143E-2"/>
                </c:manualLayout>
              </c:layout>
              <c:showVal val="1"/>
            </c:dLbl>
            <c:dLbl>
              <c:idx val="1"/>
              <c:layout>
                <c:manualLayout>
                  <c:x val="5.4466226265054906E-3"/>
                  <c:y val="-7.194244604316548E-3"/>
                </c:manualLayout>
              </c:layout>
              <c:showVal val="1"/>
            </c:dLbl>
            <c:dLbl>
              <c:idx val="2"/>
              <c:layout>
                <c:manualLayout>
                  <c:x val="7.6252716771077426E-3"/>
                  <c:y val="-4.7961630695443668E-3"/>
                </c:manualLayout>
              </c:layout>
              <c:showVal val="1"/>
            </c:dLbl>
            <c:dLbl>
              <c:idx val="3"/>
              <c:layout>
                <c:manualLayout>
                  <c:x val="6.5359471518066379E-3"/>
                  <c:y val="-9.5923261390887318E-3"/>
                </c:manualLayout>
              </c:layout>
              <c:showVal val="1"/>
            </c:dLbl>
            <c:dLbl>
              <c:idx val="4"/>
              <c:layout>
                <c:manualLayout>
                  <c:x val="7.6252716771077426E-3"/>
                  <c:y val="-7.194244604316548E-3"/>
                </c:manualLayout>
              </c:layout>
              <c:showVal val="1"/>
            </c:dLbl>
            <c:dLbl>
              <c:idx val="5"/>
              <c:layout>
                <c:manualLayout>
                  <c:x val="8.7145962024088516E-3"/>
                  <c:y val="-7.1942446043166365E-3"/>
                </c:manualLayout>
              </c:layout>
              <c:showVal val="1"/>
            </c:dLbl>
            <c:dLbl>
              <c:idx val="6"/>
              <c:layout>
                <c:manualLayout>
                  <c:x val="6.5358613782219672E-3"/>
                  <c:y val="-7.194244604316548E-3"/>
                </c:manualLayout>
              </c:layout>
              <c:showVal val="1"/>
            </c:dLbl>
            <c:dLbl>
              <c:idx val="7"/>
              <c:layout>
                <c:manualLayout>
                  <c:x val="6.5359471518066379E-3"/>
                  <c:y val="-7.194244604316548E-3"/>
                </c:manualLayout>
              </c:layout>
              <c:showVal val="1"/>
            </c:dLbl>
            <c:dLbl>
              <c:idx val="8"/>
              <c:layout>
                <c:manualLayout>
                  <c:x val="7.6251001299384022E-3"/>
                  <c:y val="-1.4388489208633099E-2"/>
                </c:manualLayout>
              </c:layout>
              <c:showVal val="1"/>
            </c:dLbl>
            <c:dLbl>
              <c:idx val="9"/>
              <c:layout>
                <c:manualLayout>
                  <c:x val="8.7145962024088516E-3"/>
                  <c:y val="-2.3980815347721825E-3"/>
                </c:manualLayout>
              </c:layout>
              <c:showVal val="1"/>
            </c:dLbl>
            <c:dLbl>
              <c:idx val="10"/>
              <c:layout>
                <c:manualLayout>
                  <c:x val="1.0893245253011061E-2"/>
                  <c:y val="-7.1942446043166365E-3"/>
                </c:manualLayout>
              </c:layout>
              <c:showVal val="1"/>
            </c:dLbl>
            <c:dLbl>
              <c:idx val="11"/>
              <c:layout>
                <c:manualLayout>
                  <c:x val="8.714596202408692E-3"/>
                  <c:y val="-2.3980815347721825E-3"/>
                </c:manualLayout>
              </c:layout>
              <c:showVal val="1"/>
            </c:dLbl>
            <c:delete val="1"/>
          </c:dLbls>
          <c:cat>
            <c:strRef>
              <c:f>(PRIMARIA!$L$4,PRIMARIA!$N$4,PRIMARIA!$P$4,PRIMARIA!$R$4,PRIMARIA!$T$4,PRIMARIA!$V$4,PRIMARIA!$X$4,PRIMARIA!$Z$4,PRIMARIA!$AB$4,PRIMARIA!$AD$4,PRIMARIA!$AF$4,PRIMARIA!$AH$4)</c:f>
              <c:strCache>
                <c:ptCount val="12"/>
                <c:pt idx="0">
                  <c:v>CIENCIAS NATURALES Y EDUCACIÓN AMBIENTAL</c:v>
                </c:pt>
                <c:pt idx="1">
                  <c:v>CIENCIAS SOCIALES, HISTORIA, GEOGRAFÍA, CONSTITUCIÓN POLÍTICA Y DEMOCRACIA</c:v>
                </c:pt>
                <c:pt idx="2">
                  <c:v>EDUCACIÓN ARTISTICA Y CULTURAL</c:v>
                </c:pt>
                <c:pt idx="3">
                  <c:v>EDUCACIÓN ÉTICA Y EN VALORES HUMANOS</c:v>
                </c:pt>
                <c:pt idx="4">
                  <c:v>EDUCACIÓN FÍSICA, RECREACIÓN Y DEPORTES</c:v>
                </c:pt>
                <c:pt idx="5">
                  <c:v>EDUCACIÓN RELIGIOSA</c:v>
                </c:pt>
                <c:pt idx="6">
                  <c:v>HUMANIDADES, LENGUA CASTELLANA E IDIOMAS EXTRANJEROS</c:v>
                </c:pt>
                <c:pt idx="7">
                  <c:v>HUMANIDADES, LENGUA CASTELLANA</c:v>
                </c:pt>
                <c:pt idx="8">
                  <c:v>HUMANIDADES, IDIOMAS EXTRANJEROS</c:v>
                </c:pt>
                <c:pt idx="9">
                  <c:v>MATEMÁTICAS</c:v>
                </c:pt>
                <c:pt idx="10">
                  <c:v>TECNOLOGÍA E INFORMÁTICA</c:v>
                </c:pt>
                <c:pt idx="11">
                  <c:v>OPTATIVA</c:v>
                </c:pt>
              </c:strCache>
            </c:strRef>
          </c:cat>
          <c:val>
            <c:numRef>
              <c:f>(PRIMARIA!$M$46,PRIMARIA!$O$46,PRIMARIA!$Q$46,PRIMARIA!$S$46,PRIMARIA!$U$46,PRIMARIA!$W$46,PRIMARIA!$Y$46,PRIMARIA!$AA$46,PRIMARIA!$AC$46,PRIMARIA!$AE$46,PRIMARIA!$AG$46,PRIMARIA!$AI$46)</c:f>
              <c:numCache>
                <c:formatCode>0.0%</c:formatCode>
                <c:ptCount val="12"/>
                <c:pt idx="0">
                  <c:v>0.10594668489405332</c:v>
                </c:pt>
                <c:pt idx="1">
                  <c:v>0.11346548188653452</c:v>
                </c:pt>
                <c:pt idx="2">
                  <c:v>5.9466848940533154E-2</c:v>
                </c:pt>
                <c:pt idx="3" formatCode="0.00%">
                  <c:v>2.2556390977443608E-2</c:v>
                </c:pt>
                <c:pt idx="4">
                  <c:v>1.9138755980861243E-2</c:v>
                </c:pt>
                <c:pt idx="5">
                  <c:v>2.4606971975393029E-2</c:v>
                </c:pt>
                <c:pt idx="6">
                  <c:v>0</c:v>
                </c:pt>
                <c:pt idx="7">
                  <c:v>0.16131237183868763</c:v>
                </c:pt>
                <c:pt idx="8">
                  <c:v>0.15926179084073822</c:v>
                </c:pt>
                <c:pt idx="9">
                  <c:v>0.18455228981544772</c:v>
                </c:pt>
                <c:pt idx="10">
                  <c:v>3.2125768967874231E-2</c:v>
                </c:pt>
                <c:pt idx="11">
                  <c:v>0</c:v>
                </c:pt>
              </c:numCache>
            </c:numRef>
          </c:val>
        </c:ser>
        <c:dLbls/>
        <c:shape val="box"/>
        <c:axId val="77660928"/>
        <c:axId val="77662848"/>
        <c:axId val="0"/>
      </c:bar3DChart>
      <c:catAx>
        <c:axId val="77660928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AREAS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 rot="-5400000" vert="horz" anchor="t" anchorCtr="0"/>
          <a:lstStyle/>
          <a:p>
            <a:pPr>
              <a:defRPr sz="800"/>
            </a:pPr>
            <a:endParaRPr lang="es-CO"/>
          </a:p>
        </c:txPr>
        <c:crossAx val="77662848"/>
        <c:crosses val="autoZero"/>
        <c:auto val="1"/>
        <c:lblAlgn val="ctr"/>
        <c:lblOffset val="100"/>
      </c:catAx>
      <c:valAx>
        <c:axId val="7766284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 baseline="0"/>
                  <a:t>ÍNDICE DE REPROBACIÓN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6311047097331838E-2"/>
              <c:y val="0.17537898759439291"/>
            </c:manualLayout>
          </c:layout>
        </c:title>
        <c:numFmt formatCode="0.0%" sourceLinked="1"/>
        <c:majorTickMark val="none"/>
        <c:tickLblPos val="nextTo"/>
        <c:crossAx val="77660928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CONSOLIDADO DE MORTALIDAD ACADÉMICA POR ÁREAS NIVEL BÁSICA</a:t>
            </a:r>
            <a:r>
              <a:rPr lang="es-CO" sz="1600" baseline="0"/>
              <a:t> SECUNDARIA PERIODO X 2013</a:t>
            </a:r>
            <a:endParaRPr lang="es-CO" sz="1600"/>
          </a:p>
        </c:rich>
      </c:tx>
      <c:layout>
        <c:manualLayout>
          <c:xMode val="edge"/>
          <c:yMode val="edge"/>
          <c:x val="0.11069990301580777"/>
          <c:y val="8.7431663893407716E-3"/>
        </c:manualLayout>
      </c:layout>
    </c:title>
    <c:view3D>
      <c:rAngAx val="1"/>
    </c:view3D>
    <c:plotArea>
      <c:layout>
        <c:manualLayout>
          <c:layoutTarget val="inner"/>
          <c:xMode val="edge"/>
          <c:yMode val="edge"/>
          <c:x val="6.7359368418217588E-2"/>
          <c:y val="0.10300847712575868"/>
          <c:w val="0.92065806180347032"/>
          <c:h val="0.43434658268809739"/>
        </c:manualLayout>
      </c:layout>
      <c:bar3DChart>
        <c:barDir val="col"/>
        <c:grouping val="clustered"/>
        <c:ser>
          <c:idx val="0"/>
          <c:order val="0"/>
          <c:dPt>
            <c:idx val="0"/>
            <c:spPr>
              <a:solidFill>
                <a:srgbClr val="FFFF00"/>
              </a:solidFill>
            </c:spPr>
          </c:dPt>
          <c:dPt>
            <c:idx val="1"/>
            <c:spPr>
              <a:solidFill>
                <a:srgbClr val="00B0F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Pt>
            <c:idx val="3"/>
            <c:spPr>
              <a:solidFill>
                <a:srgbClr val="FF66CC"/>
              </a:solidFill>
            </c:spPr>
          </c:dPt>
          <c:dPt>
            <c:idx val="4"/>
            <c:spPr>
              <a:solidFill>
                <a:srgbClr val="92D050"/>
              </a:solidFill>
            </c:spPr>
          </c:dPt>
          <c:dPt>
            <c:idx val="6"/>
            <c:spPr>
              <a:solidFill>
                <a:srgbClr val="FFC000"/>
              </a:solidFill>
            </c:spPr>
          </c:dPt>
          <c:dPt>
            <c:idx val="7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spPr>
              <a:solidFill>
                <a:srgbClr val="7030A0"/>
              </a:solidFill>
            </c:spPr>
          </c:dPt>
          <c:dPt>
            <c:idx val="9"/>
            <c:spPr>
              <a:solidFill>
                <a:srgbClr val="00B050"/>
              </a:solidFill>
            </c:spPr>
          </c:dPt>
          <c:dPt>
            <c:idx val="10"/>
            <c:spPr>
              <a:solidFill>
                <a:srgbClr val="00FFFF"/>
              </a:solidFill>
            </c:spPr>
          </c:dPt>
          <c:dPt>
            <c:idx val="11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12"/>
            <c:spPr>
              <a:solidFill>
                <a:srgbClr val="002060"/>
              </a:solidFill>
            </c:spPr>
          </c:dPt>
          <c:dLbls>
            <c:dLbl>
              <c:idx val="0"/>
              <c:layout>
                <c:manualLayout>
                  <c:x val="9.8039207277099555E-3"/>
                  <c:y val="-1.4388489208633143E-2"/>
                </c:manualLayout>
              </c:layout>
              <c:showVal val="1"/>
            </c:dLbl>
            <c:dLbl>
              <c:idx val="1"/>
              <c:layout>
                <c:manualLayout>
                  <c:x val="5.4466226265054906E-3"/>
                  <c:y val="-7.194244604316548E-3"/>
                </c:manualLayout>
              </c:layout>
              <c:showVal val="1"/>
            </c:dLbl>
            <c:dLbl>
              <c:idx val="2"/>
              <c:layout>
                <c:manualLayout>
                  <c:x val="7.6252716771077426E-3"/>
                  <c:y val="-4.7961630695443668E-3"/>
                </c:manualLayout>
              </c:layout>
              <c:showVal val="1"/>
            </c:dLbl>
            <c:dLbl>
              <c:idx val="3"/>
              <c:layout>
                <c:manualLayout>
                  <c:x val="6.5359471518066379E-3"/>
                  <c:y val="-9.5923261390887318E-3"/>
                </c:manualLayout>
              </c:layout>
              <c:showVal val="1"/>
            </c:dLbl>
            <c:dLbl>
              <c:idx val="4"/>
              <c:layout>
                <c:manualLayout>
                  <c:x val="7.6252716771077426E-3"/>
                  <c:y val="-7.194244604316548E-3"/>
                </c:manualLayout>
              </c:layout>
              <c:showVal val="1"/>
            </c:dLbl>
            <c:dLbl>
              <c:idx val="5"/>
              <c:layout>
                <c:manualLayout>
                  <c:x val="8.7145962024088516E-3"/>
                  <c:y val="-7.1942446043166365E-3"/>
                </c:manualLayout>
              </c:layout>
              <c:showVal val="1"/>
            </c:dLbl>
            <c:dLbl>
              <c:idx val="6"/>
              <c:layout>
                <c:manualLayout>
                  <c:x val="6.5358613782219672E-3"/>
                  <c:y val="-7.194244604316548E-3"/>
                </c:manualLayout>
              </c:layout>
              <c:showVal val="1"/>
            </c:dLbl>
            <c:dLbl>
              <c:idx val="7"/>
              <c:layout>
                <c:manualLayout>
                  <c:x val="6.5359471518066379E-3"/>
                  <c:y val="-7.194244604316548E-3"/>
                </c:manualLayout>
              </c:layout>
              <c:showVal val="1"/>
            </c:dLbl>
            <c:dLbl>
              <c:idx val="8"/>
              <c:layout>
                <c:manualLayout>
                  <c:x val="7.6251001299384022E-3"/>
                  <c:y val="-1.4388489208633099E-2"/>
                </c:manualLayout>
              </c:layout>
              <c:showVal val="1"/>
            </c:dLbl>
            <c:dLbl>
              <c:idx val="9"/>
              <c:layout>
                <c:manualLayout>
                  <c:x val="8.7145962024088516E-3"/>
                  <c:y val="-2.3980815347721825E-3"/>
                </c:manualLayout>
              </c:layout>
              <c:showVal val="1"/>
            </c:dLbl>
            <c:dLbl>
              <c:idx val="10"/>
              <c:layout>
                <c:manualLayout>
                  <c:x val="1.0893245253011061E-2"/>
                  <c:y val="-7.1942446043166365E-3"/>
                </c:manualLayout>
              </c:layout>
              <c:showVal val="1"/>
            </c:dLbl>
            <c:dLbl>
              <c:idx val="11"/>
              <c:layout>
                <c:manualLayout>
                  <c:x val="8.714596202408692E-3"/>
                  <c:y val="-2.3980815347721825E-3"/>
                </c:manualLayout>
              </c:layout>
              <c:showVal val="1"/>
            </c:dLbl>
            <c:dLbl>
              <c:idx val="12"/>
              <c:layout>
                <c:manualLayout>
                  <c:x val="6.5359471518066379E-3"/>
                  <c:y val="-4.3715831946703884E-3"/>
                </c:manualLayout>
              </c:layout>
              <c:showVal val="1"/>
            </c:dLbl>
            <c:delete val="1"/>
          </c:dLbls>
          <c:cat>
            <c:strRef>
              <c:f>(SECUNDARIA!$L$4,SECUNDARIA!$N$4,SECUNDARIA!$P$4,SECUNDARIA!$R$4,SECUNDARIA!$T$4,SECUNDARIA!$V$4,SECUNDARIA!$X$4,SECUNDARIA!$Z$4,SECUNDARIA!$AB$4,SECUNDARIA!$AD$4,SECUNDARIA!$AF$4,SECUNDARIA!$AH$4,SECUNDARIA!$AJ$4)</c:f>
              <c:strCache>
                <c:ptCount val="13"/>
                <c:pt idx="0">
                  <c:v>CIENCIAS NATURALES Y EDUCACIÓN AMBIENTAL</c:v>
                </c:pt>
                <c:pt idx="1">
                  <c:v>CIENCIAS SOCIALES, HISTORIA, GEOGRAFÍA, CONSTITUCIÓN POLÍTICA Y DEMOCRACIA</c:v>
                </c:pt>
                <c:pt idx="2">
                  <c:v>EDUCACIÓN ARTISTICA Y CULTURAL</c:v>
                </c:pt>
                <c:pt idx="3">
                  <c:v>EDUCACIÓN ÉTICA Y EN VALORES HUMANOS</c:v>
                </c:pt>
                <c:pt idx="4">
                  <c:v>EDUCACIÓN FÍSICA, RECREACIÓN Y DEPORTES</c:v>
                </c:pt>
                <c:pt idx="5">
                  <c:v>EDUCACIÓN RELIGIOSA</c:v>
                </c:pt>
                <c:pt idx="6">
                  <c:v>HUMANIDADES, LENGUA CASTELLANA E IDIOMAS EXTRANJEROS</c:v>
                </c:pt>
                <c:pt idx="7">
                  <c:v>HUMANIDADES, LENGUA CASTELLANA</c:v>
                </c:pt>
                <c:pt idx="8">
                  <c:v>HUMANIDADES, IDIOMAS EXTRANJEROS</c:v>
                </c:pt>
                <c:pt idx="9">
                  <c:v>MATEMÁTICAS</c:v>
                </c:pt>
                <c:pt idx="10">
                  <c:v>TECNOLOGÍA E INFORMÁTICA</c:v>
                </c:pt>
                <c:pt idx="11">
                  <c:v>EMPRENDIMIENTO</c:v>
                </c:pt>
                <c:pt idx="12">
                  <c:v>OPTATIVA</c:v>
                </c:pt>
              </c:strCache>
            </c:strRef>
          </c:cat>
          <c:val>
            <c:numRef>
              <c:f>(SECUNDARIA!$M$42,SECUNDARIA!$O$42,SECUNDARIA!$Q$42,SECUNDARIA!$S$42,SECUNDARIA!$U$42,SECUNDARIA!$W$42,SECUNDARIA!$Y$42,SECUNDARIA!$AA$42,SECUNDARIA!$AC$42,SECUNDARIA!$AE$42,SECUNDARIA!$AG$42,SECUNDARIA!$AI$42,SECUNDARIA!$AK$42)</c:f>
              <c:numCache>
                <c:formatCode>0.0%</c:formatCode>
                <c:ptCount val="13"/>
                <c:pt idx="0">
                  <c:v>0.14153132250580047</c:v>
                </c:pt>
                <c:pt idx="1">
                  <c:v>0.17324052590873937</c:v>
                </c:pt>
                <c:pt idx="2">
                  <c:v>8.6620262954369684E-2</c:v>
                </c:pt>
                <c:pt idx="3" formatCode="0.00%">
                  <c:v>4.2536736272235115E-2</c:v>
                </c:pt>
                <c:pt idx="4">
                  <c:v>0.13302397525135345</c:v>
                </c:pt>
                <c:pt idx="5">
                  <c:v>2.0881670533642691E-2</c:v>
                </c:pt>
                <c:pt idx="6">
                  <c:v>0</c:v>
                </c:pt>
                <c:pt idx="7">
                  <c:v>0.18793503480278423</c:v>
                </c:pt>
                <c:pt idx="8">
                  <c:v>0.21887084300077339</c:v>
                </c:pt>
                <c:pt idx="9">
                  <c:v>0.205723124516628</c:v>
                </c:pt>
                <c:pt idx="10">
                  <c:v>0.12606341840680588</c:v>
                </c:pt>
                <c:pt idx="11">
                  <c:v>0</c:v>
                </c:pt>
                <c:pt idx="12">
                  <c:v>0.15959252971137522</c:v>
                </c:pt>
              </c:numCache>
            </c:numRef>
          </c:val>
        </c:ser>
        <c:dLbls/>
        <c:shape val="box"/>
        <c:axId val="78078720"/>
        <c:axId val="78080640"/>
        <c:axId val="0"/>
      </c:bar3DChart>
      <c:catAx>
        <c:axId val="78078720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AREAS</a:t>
                </a:r>
              </a:p>
            </c:rich>
          </c:tx>
        </c:title>
        <c:numFmt formatCode="General" sourceLinked="1"/>
        <c:majorTickMark val="none"/>
        <c:tickLblPos val="nextTo"/>
        <c:txPr>
          <a:bodyPr rot="-5400000" vert="horz" anchor="t" anchorCtr="0"/>
          <a:lstStyle/>
          <a:p>
            <a:pPr>
              <a:defRPr sz="800"/>
            </a:pPr>
            <a:endParaRPr lang="es-CO"/>
          </a:p>
        </c:txPr>
        <c:crossAx val="78080640"/>
        <c:crosses val="autoZero"/>
        <c:auto val="1"/>
        <c:lblAlgn val="ctr"/>
        <c:lblOffset val="100"/>
      </c:catAx>
      <c:valAx>
        <c:axId val="780806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 baseline="0"/>
                  <a:t>ÍNDICE DE REPROBACIÓN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6311047097331838E-2"/>
              <c:y val="0.17537898759439291"/>
            </c:manualLayout>
          </c:layout>
        </c:title>
        <c:numFmt formatCode="0.0%" sourceLinked="1"/>
        <c:majorTickMark val="none"/>
        <c:tickLblPos val="nextTo"/>
        <c:crossAx val="78078720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CONSOLIDADO DE MORTALIDAD ACADÉMICA POR ÁREAS NIVEL MEDIA</a:t>
            </a:r>
            <a:r>
              <a:rPr lang="es-CO" sz="1600" baseline="0"/>
              <a:t> PERIODO X 2013</a:t>
            </a:r>
            <a:endParaRPr lang="es-CO" sz="1600"/>
          </a:p>
        </c:rich>
      </c:tx>
    </c:title>
    <c:view3D>
      <c:rAngAx val="1"/>
    </c:view3D>
    <c:plotArea>
      <c:layout>
        <c:manualLayout>
          <c:layoutTarget val="inner"/>
          <c:xMode val="edge"/>
          <c:yMode val="edge"/>
          <c:x val="6.7359368418217588E-2"/>
          <c:y val="0.10300847712575868"/>
          <c:w val="0.92065806180347032"/>
          <c:h val="0.43434658268809739"/>
        </c:manualLayout>
      </c:layout>
      <c:bar3DChart>
        <c:barDir val="col"/>
        <c:grouping val="clustered"/>
        <c:ser>
          <c:idx val="0"/>
          <c:order val="0"/>
          <c:dPt>
            <c:idx val="0"/>
            <c:spPr>
              <a:solidFill>
                <a:srgbClr val="FFFF00"/>
              </a:solidFill>
            </c:spPr>
          </c:dPt>
          <c:dPt>
            <c:idx val="1"/>
            <c:spPr>
              <a:solidFill>
                <a:srgbClr val="00B0F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Pt>
            <c:idx val="3"/>
            <c:spPr>
              <a:solidFill>
                <a:srgbClr val="FF66CC"/>
              </a:solidFill>
            </c:spPr>
          </c:dPt>
          <c:dPt>
            <c:idx val="4"/>
            <c:spPr>
              <a:solidFill>
                <a:srgbClr val="92D050"/>
              </a:solidFill>
            </c:spPr>
          </c:dPt>
          <c:dPt>
            <c:idx val="6"/>
            <c:spPr>
              <a:solidFill>
                <a:srgbClr val="FFC000"/>
              </a:solidFill>
            </c:spPr>
          </c:dPt>
          <c:dPt>
            <c:idx val="7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spPr>
              <a:solidFill>
                <a:srgbClr val="7030A0"/>
              </a:solidFill>
            </c:spPr>
          </c:dPt>
          <c:dPt>
            <c:idx val="9"/>
            <c:spPr>
              <a:solidFill>
                <a:srgbClr val="00B050"/>
              </a:solidFill>
            </c:spPr>
          </c:dPt>
          <c:dPt>
            <c:idx val="10"/>
            <c:spPr>
              <a:solidFill>
                <a:srgbClr val="00FFFF"/>
              </a:solidFill>
            </c:spPr>
          </c:dPt>
          <c:dPt>
            <c:idx val="11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12"/>
            <c:spPr>
              <a:solidFill>
                <a:srgbClr val="002060"/>
              </a:solidFill>
            </c:spPr>
          </c:dPt>
          <c:dPt>
            <c:idx val="13"/>
            <c:spPr>
              <a:solidFill>
                <a:srgbClr val="CC00CC"/>
              </a:solidFill>
            </c:spPr>
          </c:dPt>
          <c:dPt>
            <c:idx val="14"/>
            <c:spPr>
              <a:solidFill>
                <a:srgbClr val="FF3300"/>
              </a:solidFill>
            </c:spPr>
          </c:dPt>
          <c:dPt>
            <c:idx val="15"/>
            <c:spPr>
              <a:solidFill>
                <a:srgbClr val="00FF00"/>
              </a:solidFill>
            </c:spPr>
          </c:dPt>
          <c:dPt>
            <c:idx val="16"/>
            <c:spPr>
              <a:solidFill>
                <a:schemeClr val="bg2">
                  <a:lumMod val="50000"/>
                </a:schemeClr>
              </a:solidFill>
            </c:spPr>
          </c:dPt>
          <c:dLbls>
            <c:dLbl>
              <c:idx val="0"/>
              <c:layout>
                <c:manualLayout>
                  <c:x val="9.8039207277099555E-3"/>
                  <c:y val="-1.4388489208633143E-2"/>
                </c:manualLayout>
              </c:layout>
              <c:showVal val="1"/>
            </c:dLbl>
            <c:dLbl>
              <c:idx val="1"/>
              <c:layout>
                <c:manualLayout>
                  <c:x val="5.4466226265054906E-3"/>
                  <c:y val="-7.194244604316548E-3"/>
                </c:manualLayout>
              </c:layout>
              <c:showVal val="1"/>
            </c:dLbl>
            <c:dLbl>
              <c:idx val="2"/>
              <c:layout>
                <c:manualLayout>
                  <c:x val="7.6252716771077426E-3"/>
                  <c:y val="-4.7961630695443668E-3"/>
                </c:manualLayout>
              </c:layout>
              <c:showVal val="1"/>
            </c:dLbl>
            <c:dLbl>
              <c:idx val="3"/>
              <c:layout>
                <c:manualLayout>
                  <c:x val="6.5359471518066379E-3"/>
                  <c:y val="-9.5923261390887318E-3"/>
                </c:manualLayout>
              </c:layout>
              <c:showVal val="1"/>
            </c:dLbl>
            <c:dLbl>
              <c:idx val="4"/>
              <c:layout>
                <c:manualLayout>
                  <c:x val="7.6252716771077426E-3"/>
                  <c:y val="-7.194244604316548E-3"/>
                </c:manualLayout>
              </c:layout>
              <c:showVal val="1"/>
            </c:dLbl>
            <c:dLbl>
              <c:idx val="5"/>
              <c:layout>
                <c:manualLayout>
                  <c:x val="8.7145962024088516E-3"/>
                  <c:y val="-7.1942446043166365E-3"/>
                </c:manualLayout>
              </c:layout>
              <c:showVal val="1"/>
            </c:dLbl>
            <c:dLbl>
              <c:idx val="6"/>
              <c:layout>
                <c:manualLayout>
                  <c:x val="6.5358613782219672E-3"/>
                  <c:y val="-7.194244604316548E-3"/>
                </c:manualLayout>
              </c:layout>
              <c:showVal val="1"/>
            </c:dLbl>
            <c:dLbl>
              <c:idx val="7"/>
              <c:layout>
                <c:manualLayout>
                  <c:x val="6.5359471518066379E-3"/>
                  <c:y val="-7.194244604316548E-3"/>
                </c:manualLayout>
              </c:layout>
              <c:showVal val="1"/>
            </c:dLbl>
            <c:dLbl>
              <c:idx val="8"/>
              <c:layout>
                <c:manualLayout>
                  <c:x val="7.6251001299384022E-3"/>
                  <c:y val="-1.4388489208633099E-2"/>
                </c:manualLayout>
              </c:layout>
              <c:showVal val="1"/>
            </c:dLbl>
            <c:dLbl>
              <c:idx val="9"/>
              <c:layout>
                <c:manualLayout>
                  <c:x val="8.7145962024088516E-3"/>
                  <c:y val="-2.3980815347721825E-3"/>
                </c:manualLayout>
              </c:layout>
              <c:showVal val="1"/>
            </c:dLbl>
            <c:dLbl>
              <c:idx val="10"/>
              <c:layout>
                <c:manualLayout>
                  <c:x val="1.0893245253011061E-2"/>
                  <c:y val="-7.1942446043166365E-3"/>
                </c:manualLayout>
              </c:layout>
              <c:showVal val="1"/>
            </c:dLbl>
            <c:dLbl>
              <c:idx val="11"/>
              <c:layout>
                <c:manualLayout>
                  <c:x val="8.714596202408692E-3"/>
                  <c:y val="-2.3980815347721825E-3"/>
                </c:manualLayout>
              </c:layout>
              <c:showVal val="1"/>
            </c:dLbl>
            <c:dLbl>
              <c:idx val="12"/>
              <c:layout>
                <c:manualLayout>
                  <c:x val="6.5359471518066379E-3"/>
                  <c:y val="-4.3715831946703884E-3"/>
                </c:manualLayout>
              </c:layout>
              <c:showVal val="1"/>
            </c:dLbl>
            <c:dLbl>
              <c:idx val="13"/>
              <c:layout>
                <c:manualLayout>
                  <c:x val="6.5358613782219672E-3"/>
                  <c:y val="-2.1857915973351942E-3"/>
                </c:manualLayout>
              </c:layout>
              <c:showVal val="1"/>
            </c:dLbl>
            <c:dLbl>
              <c:idx val="14"/>
              <c:layout>
                <c:manualLayout>
                  <c:x val="6.5359471518066379E-3"/>
                  <c:y val="-2.1857915973351942E-3"/>
                </c:manualLayout>
              </c:layout>
              <c:showVal val="1"/>
            </c:dLbl>
            <c:dLbl>
              <c:idx val="15"/>
              <c:layout>
                <c:manualLayout>
                  <c:x val="3.2679735759031593E-3"/>
                  <c:y val="-2.1857915973352341E-3"/>
                </c:manualLayout>
              </c:layout>
              <c:showVal val="1"/>
            </c:dLbl>
            <c:dLbl>
              <c:idx val="16"/>
              <c:layout>
                <c:manualLayout>
                  <c:x val="6.5359471518064783E-3"/>
                  <c:y val="-2.1857915973351942E-3"/>
                </c:manualLayout>
              </c:layout>
              <c:showVal val="1"/>
            </c:dLbl>
            <c:delete val="1"/>
          </c:dLbls>
          <c:cat>
            <c:strRef>
              <c:f>(MEDIA!$L$4,MEDIA!$N$4,MEDIA!$P$4,MEDIA!$R$4,MEDIA!$T$4,MEDIA!$V$4,MEDIA!$X$4,MEDIA!$Z$4,MEDIA!$AB$4,MEDIA!$AD$4,MEDIA!$AF$4,MEDIA!$AH$4,MEDIA!$AJ$4,MEDIA!$AL$4,MEDIA!$AN$4,MEDIA!$AP$4,MEDIA!$AR$4)</c:f>
              <c:strCache>
                <c:ptCount val="17"/>
                <c:pt idx="0">
                  <c:v>CIENCIAS NATURALES Y EDUCACIÓN AMBIENTAL</c:v>
                </c:pt>
                <c:pt idx="1">
                  <c:v>CIENCIAS SOCIALES, HISTORIA, GEOGRAFÍA, CONSTITUCIÓN POLÍTICA Y DEMOCRACIA</c:v>
                </c:pt>
                <c:pt idx="2">
                  <c:v>EDUCACIÓN ARTISTICA Y CULTURAL</c:v>
                </c:pt>
                <c:pt idx="3">
                  <c:v>EDUCACIÓN ÉTICA Y EN VALORES HUMANOS</c:v>
                </c:pt>
                <c:pt idx="4">
                  <c:v>EDUCACIÓN FÍSICA, RECREACIÓN Y DEPORTES</c:v>
                </c:pt>
                <c:pt idx="5">
                  <c:v>EDUCACIÓN RELIGIOSA</c:v>
                </c:pt>
                <c:pt idx="6">
                  <c:v>HUMANIDADES, LENGUA CASTELLANA E IDIOMAS EXTRANJEROS</c:v>
                </c:pt>
                <c:pt idx="7">
                  <c:v>HUMANIDADES, LENGUA CASTELLANA</c:v>
                </c:pt>
                <c:pt idx="8">
                  <c:v>HUMANIDADES, IDIOMAS EXTRANJEROS</c:v>
                </c:pt>
                <c:pt idx="9">
                  <c:v>MATEMÁTICAS</c:v>
                </c:pt>
                <c:pt idx="10">
                  <c:v>TECNOLOGÍA E INFORMÁTICA</c:v>
                </c:pt>
                <c:pt idx="11">
                  <c:v>FILOSOFIA</c:v>
                </c:pt>
                <c:pt idx="12">
                  <c:v>CIENCIAS ECONOMICAS</c:v>
                </c:pt>
                <c:pt idx="13">
                  <c:v>CIENCIAS POLITICAS</c:v>
                </c:pt>
                <c:pt idx="14">
                  <c:v>CIENCIAS ECONOMICAS Y POLITICAS</c:v>
                </c:pt>
                <c:pt idx="15">
                  <c:v>ENFASIS</c:v>
                </c:pt>
                <c:pt idx="16">
                  <c:v>TECNICA</c:v>
                </c:pt>
              </c:strCache>
            </c:strRef>
          </c:cat>
          <c:val>
            <c:numRef>
              <c:f>(MEDIA!$M$22,MEDIA!$O$22,MEDIA!$Q$22,MEDIA!$S$22,MEDIA!$U$22,MEDIA!$W$22,MEDIA!$Y$22,MEDIA!$AA$22,MEDIA!$AC$22,MEDIA!$AE$22,MEDIA!$AG$22,MEDIA!$AI$22,MEDIA!$AK$22,MEDIA!$AM$22,MEDIA!$AO$22,MEDIA!$AQ$22,MEDIA!$AS$22)</c:f>
              <c:numCache>
                <c:formatCode>0.0%</c:formatCode>
                <c:ptCount val="17"/>
                <c:pt idx="0">
                  <c:v>0.19699812382739212</c:v>
                </c:pt>
                <c:pt idx="1">
                  <c:v>0</c:v>
                </c:pt>
                <c:pt idx="2">
                  <c:v>1.8761726078799251E-2</c:v>
                </c:pt>
                <c:pt idx="3" formatCode="0.00%">
                  <c:v>3.1894934333958722E-2</c:v>
                </c:pt>
                <c:pt idx="4">
                  <c:v>3.7523452157598502E-2</c:v>
                </c:pt>
                <c:pt idx="5">
                  <c:v>9.3808630393996256E-3</c:v>
                </c:pt>
                <c:pt idx="6">
                  <c:v>0</c:v>
                </c:pt>
                <c:pt idx="7">
                  <c:v>4.6904315196998121E-2</c:v>
                </c:pt>
                <c:pt idx="8">
                  <c:v>0.12195121951219512</c:v>
                </c:pt>
                <c:pt idx="9">
                  <c:v>9.3808630393996242E-2</c:v>
                </c:pt>
                <c:pt idx="10">
                  <c:v>4.878048780487805E-2</c:v>
                </c:pt>
                <c:pt idx="11">
                  <c:v>2.8142589118198873E-2</c:v>
                </c:pt>
                <c:pt idx="12">
                  <c:v>0</c:v>
                </c:pt>
                <c:pt idx="13">
                  <c:v>0</c:v>
                </c:pt>
                <c:pt idx="14">
                  <c:v>2.2514071294559099E-2</c:v>
                </c:pt>
                <c:pt idx="15">
                  <c:v>0</c:v>
                </c:pt>
                <c:pt idx="16">
                  <c:v>0.33050847457627119</c:v>
                </c:pt>
              </c:numCache>
            </c:numRef>
          </c:val>
        </c:ser>
        <c:dLbls/>
        <c:shape val="box"/>
        <c:axId val="78269824"/>
        <c:axId val="78288384"/>
        <c:axId val="0"/>
      </c:bar3DChart>
      <c:catAx>
        <c:axId val="78269824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AREAS</a:t>
                </a:r>
              </a:p>
            </c:rich>
          </c:tx>
        </c:title>
        <c:numFmt formatCode="General" sourceLinked="1"/>
        <c:majorTickMark val="none"/>
        <c:tickLblPos val="nextTo"/>
        <c:txPr>
          <a:bodyPr rot="-5400000" vert="horz" anchor="t" anchorCtr="0"/>
          <a:lstStyle/>
          <a:p>
            <a:pPr>
              <a:defRPr sz="800"/>
            </a:pPr>
            <a:endParaRPr lang="es-CO"/>
          </a:p>
        </c:txPr>
        <c:crossAx val="78288384"/>
        <c:crosses val="autoZero"/>
        <c:auto val="1"/>
        <c:lblAlgn val="ctr"/>
        <c:lblOffset val="100"/>
      </c:catAx>
      <c:valAx>
        <c:axId val="782883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 baseline="0"/>
                  <a:t>ÍNDICE DE REPROBACIÓN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6311047097331838E-2"/>
              <c:y val="0.17537898759439291"/>
            </c:manualLayout>
          </c:layout>
        </c:title>
        <c:numFmt formatCode="0.0%" sourceLinked="1"/>
        <c:majorTickMark val="none"/>
        <c:tickLblPos val="nextTo"/>
        <c:crossAx val="78269824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CONSOLIDADO DE MORTALIDAD ACADÉMICA POR ÁREAS NIVEL</a:t>
            </a:r>
            <a:r>
              <a:rPr lang="es-CO" sz="1600" baseline="0"/>
              <a:t> CICLOS PERIODO X 2013</a:t>
            </a:r>
            <a:endParaRPr lang="es-CO" sz="1600"/>
          </a:p>
        </c:rich>
      </c:tx>
    </c:title>
    <c:view3D>
      <c:rAngAx val="1"/>
    </c:view3D>
    <c:plotArea>
      <c:layout>
        <c:manualLayout>
          <c:layoutTarget val="inner"/>
          <c:xMode val="edge"/>
          <c:yMode val="edge"/>
          <c:x val="6.7359368418217588E-2"/>
          <c:y val="0.10300847712575868"/>
          <c:w val="0.92065806180347032"/>
          <c:h val="0.43434658268809739"/>
        </c:manualLayout>
      </c:layout>
      <c:bar3DChart>
        <c:barDir val="col"/>
        <c:grouping val="clustered"/>
        <c:ser>
          <c:idx val="0"/>
          <c:order val="0"/>
          <c:dPt>
            <c:idx val="0"/>
            <c:spPr>
              <a:solidFill>
                <a:srgbClr val="FFFF00"/>
              </a:solidFill>
            </c:spPr>
          </c:dPt>
          <c:dPt>
            <c:idx val="1"/>
            <c:spPr>
              <a:solidFill>
                <a:srgbClr val="00B0F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Pt>
            <c:idx val="3"/>
            <c:spPr>
              <a:solidFill>
                <a:srgbClr val="FF66CC"/>
              </a:solidFill>
            </c:spPr>
          </c:dPt>
          <c:dPt>
            <c:idx val="4"/>
            <c:spPr>
              <a:solidFill>
                <a:srgbClr val="92D050"/>
              </a:solidFill>
            </c:spPr>
          </c:dPt>
          <c:dPt>
            <c:idx val="6"/>
            <c:spPr>
              <a:solidFill>
                <a:srgbClr val="FFC000"/>
              </a:solidFill>
            </c:spPr>
          </c:dPt>
          <c:dPt>
            <c:idx val="7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spPr>
              <a:solidFill>
                <a:srgbClr val="7030A0"/>
              </a:solidFill>
            </c:spPr>
          </c:dPt>
          <c:dPt>
            <c:idx val="9"/>
            <c:spPr>
              <a:solidFill>
                <a:srgbClr val="00B050"/>
              </a:solidFill>
            </c:spPr>
          </c:dPt>
          <c:dPt>
            <c:idx val="10"/>
            <c:spPr>
              <a:solidFill>
                <a:srgbClr val="00FFFF"/>
              </a:solidFill>
            </c:spPr>
          </c:dPt>
          <c:dPt>
            <c:idx val="11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12"/>
            <c:spPr>
              <a:solidFill>
                <a:srgbClr val="002060"/>
              </a:solidFill>
            </c:spPr>
          </c:dPt>
          <c:dPt>
            <c:idx val="13"/>
            <c:spPr>
              <a:solidFill>
                <a:srgbClr val="CC00CC"/>
              </a:solidFill>
            </c:spPr>
          </c:dPt>
          <c:dPt>
            <c:idx val="14"/>
            <c:spPr>
              <a:solidFill>
                <a:srgbClr val="FF3300"/>
              </a:solidFill>
            </c:spPr>
          </c:dPt>
          <c:dPt>
            <c:idx val="15"/>
            <c:spPr>
              <a:solidFill>
                <a:srgbClr val="00FF00"/>
              </a:solidFill>
            </c:spPr>
          </c:dPt>
          <c:dPt>
            <c:idx val="16"/>
            <c:spPr>
              <a:solidFill>
                <a:schemeClr val="bg2">
                  <a:lumMod val="50000"/>
                </a:schemeClr>
              </a:solidFill>
            </c:spPr>
          </c:dPt>
          <c:dLbls>
            <c:dLbl>
              <c:idx val="0"/>
              <c:layout>
                <c:manualLayout>
                  <c:x val="9.8039207277099555E-3"/>
                  <c:y val="-1.4388489208633143E-2"/>
                </c:manualLayout>
              </c:layout>
              <c:showVal val="1"/>
            </c:dLbl>
            <c:dLbl>
              <c:idx val="1"/>
              <c:layout>
                <c:manualLayout>
                  <c:x val="5.4466226265054906E-3"/>
                  <c:y val="-7.194244604316548E-3"/>
                </c:manualLayout>
              </c:layout>
              <c:showVal val="1"/>
            </c:dLbl>
            <c:dLbl>
              <c:idx val="2"/>
              <c:layout>
                <c:manualLayout>
                  <c:x val="7.6252716771077426E-3"/>
                  <c:y val="-4.7961630695443668E-3"/>
                </c:manualLayout>
              </c:layout>
              <c:showVal val="1"/>
            </c:dLbl>
            <c:dLbl>
              <c:idx val="3"/>
              <c:layout>
                <c:manualLayout>
                  <c:x val="6.5359471518066379E-3"/>
                  <c:y val="-9.5923261390887318E-3"/>
                </c:manualLayout>
              </c:layout>
              <c:showVal val="1"/>
            </c:dLbl>
            <c:dLbl>
              <c:idx val="4"/>
              <c:layout>
                <c:manualLayout>
                  <c:x val="7.6252716771077426E-3"/>
                  <c:y val="-7.194244604316548E-3"/>
                </c:manualLayout>
              </c:layout>
              <c:showVal val="1"/>
            </c:dLbl>
            <c:dLbl>
              <c:idx val="5"/>
              <c:layout>
                <c:manualLayout>
                  <c:x val="8.7145962024088516E-3"/>
                  <c:y val="-7.1942446043166365E-3"/>
                </c:manualLayout>
              </c:layout>
              <c:showVal val="1"/>
            </c:dLbl>
            <c:dLbl>
              <c:idx val="6"/>
              <c:layout>
                <c:manualLayout>
                  <c:x val="6.5358613782219672E-3"/>
                  <c:y val="-7.194244604316548E-3"/>
                </c:manualLayout>
              </c:layout>
              <c:showVal val="1"/>
            </c:dLbl>
            <c:dLbl>
              <c:idx val="7"/>
              <c:layout>
                <c:manualLayout>
                  <c:x val="6.5359471518066379E-3"/>
                  <c:y val="-7.194244604316548E-3"/>
                </c:manualLayout>
              </c:layout>
              <c:showVal val="1"/>
            </c:dLbl>
            <c:dLbl>
              <c:idx val="8"/>
              <c:layout>
                <c:manualLayout>
                  <c:x val="7.6251001299384022E-3"/>
                  <c:y val="-1.4388489208633099E-2"/>
                </c:manualLayout>
              </c:layout>
              <c:showVal val="1"/>
            </c:dLbl>
            <c:dLbl>
              <c:idx val="9"/>
              <c:layout>
                <c:manualLayout>
                  <c:x val="8.7145962024088516E-3"/>
                  <c:y val="-2.3980815347721825E-3"/>
                </c:manualLayout>
              </c:layout>
              <c:showVal val="1"/>
            </c:dLbl>
            <c:dLbl>
              <c:idx val="10"/>
              <c:layout>
                <c:manualLayout>
                  <c:x val="1.0893245253011061E-2"/>
                  <c:y val="-7.1942446043166365E-3"/>
                </c:manualLayout>
              </c:layout>
              <c:showVal val="1"/>
            </c:dLbl>
            <c:dLbl>
              <c:idx val="11"/>
              <c:layout>
                <c:manualLayout>
                  <c:x val="8.714596202408692E-3"/>
                  <c:y val="-2.3980815347721825E-3"/>
                </c:manualLayout>
              </c:layout>
              <c:showVal val="1"/>
            </c:dLbl>
            <c:dLbl>
              <c:idx val="12"/>
              <c:layout>
                <c:manualLayout>
                  <c:x val="6.5359471518066379E-3"/>
                  <c:y val="-4.3715831946703884E-3"/>
                </c:manualLayout>
              </c:layout>
              <c:showVal val="1"/>
            </c:dLbl>
            <c:dLbl>
              <c:idx val="13"/>
              <c:layout>
                <c:manualLayout>
                  <c:x val="6.5358613782219672E-3"/>
                  <c:y val="-2.1857915973351942E-3"/>
                </c:manualLayout>
              </c:layout>
              <c:showVal val="1"/>
            </c:dLbl>
            <c:dLbl>
              <c:idx val="14"/>
              <c:layout>
                <c:manualLayout>
                  <c:x val="6.5359471518066379E-3"/>
                  <c:y val="-2.1857915973351942E-3"/>
                </c:manualLayout>
              </c:layout>
              <c:showVal val="1"/>
            </c:dLbl>
            <c:dLbl>
              <c:idx val="15"/>
              <c:layout>
                <c:manualLayout>
                  <c:x val="3.2679735759031593E-3"/>
                  <c:y val="-2.1857915973352341E-3"/>
                </c:manualLayout>
              </c:layout>
              <c:showVal val="1"/>
            </c:dLbl>
            <c:dLbl>
              <c:idx val="16"/>
              <c:layout>
                <c:manualLayout>
                  <c:x val="6.5359471518064783E-3"/>
                  <c:y val="-2.1857915973351942E-3"/>
                </c:manualLayout>
              </c:layout>
              <c:showVal val="1"/>
            </c:dLbl>
            <c:delete val="1"/>
          </c:dLbls>
          <c:cat>
            <c:strRef>
              <c:f>(CICLOS!$K$4,CICLOS!$M$4,CICLOS!$O$4,CICLOS!$Q$4,CICLOS!$S$4,CICLOS!$U$4,CICLOS!$W$4,CICLOS!$Y$4,CICLOS!$AA$4,CICLOS!$AC$4,CICLOS!$AE$4,CICLOS!$AG$4,CICLOS!$AI$4,CICLOS!$AK$4)</c:f>
              <c:strCache>
                <c:ptCount val="14"/>
                <c:pt idx="0">
                  <c:v>CIENCIAS NATURALES Y EDUCACIÓN AMBIENTAL</c:v>
                </c:pt>
                <c:pt idx="1">
                  <c:v>CIENCIAS SOCIALES, HISTORIA, GEOGRAFÍA, CONSTITUCIÓN POLÍTICA Y DEMOCRACIA</c:v>
                </c:pt>
                <c:pt idx="2">
                  <c:v>EDUCACIÓN ARTISTICA Y CULTURAL</c:v>
                </c:pt>
                <c:pt idx="3">
                  <c:v>EDUCACIÓN ÉTICA Y EN VALORES HUMANOS</c:v>
                </c:pt>
                <c:pt idx="4">
                  <c:v>EDUCACIÓN FÍSICA, RECREACIÓN Y DEPORTES</c:v>
                </c:pt>
                <c:pt idx="5">
                  <c:v>EDUCACIÓN RELIGIOSA</c:v>
                </c:pt>
                <c:pt idx="6">
                  <c:v>HUMANIDADES, LENGUA CASTELLANA E IDIOMAS EXTRANJEROS</c:v>
                </c:pt>
                <c:pt idx="7">
                  <c:v>HUMANIDADES, LENGUA CASTELLANA</c:v>
                </c:pt>
                <c:pt idx="8">
                  <c:v>HUMANIDADES, IDIOMAS EXTRANJEROS</c:v>
                </c:pt>
                <c:pt idx="9">
                  <c:v>MATEMÁTICAS</c:v>
                </c:pt>
                <c:pt idx="10">
                  <c:v>TECNOLOGÍA E INFORMÁTICA</c:v>
                </c:pt>
                <c:pt idx="11">
                  <c:v>FILOSOFIA</c:v>
                </c:pt>
                <c:pt idx="12">
                  <c:v>CIENCIAS ECONOMICAS Y POLITICAS</c:v>
                </c:pt>
                <c:pt idx="13">
                  <c:v>OPTATIVA</c:v>
                </c:pt>
              </c:strCache>
            </c:strRef>
          </c:cat>
          <c:val>
            <c:numRef>
              <c:f>(CICLOS!$L$21,CICLOS!$N$21,CICLOS!$P$21,CICLOS!$R$21,CICLOS!$T$21,CICLOS!$V$21,CICLOS!$X$21,CICLOS!$Z$21,CICLOS!$AB$21,CICLOS!$AD$21,CICLOS!$AF$21,CICLOS!$AH$21,CICLOS!$AJ$21,CICLOS!$AL$21)</c:f>
              <c:numCache>
                <c:formatCode>0.0%</c:formatCode>
                <c:ptCount val="14"/>
                <c:pt idx="0">
                  <c:v>0.15511551155115511</c:v>
                </c:pt>
                <c:pt idx="1">
                  <c:v>9.5041322314049589E-2</c:v>
                </c:pt>
                <c:pt idx="2">
                  <c:v>5.6105610561056105E-2</c:v>
                </c:pt>
                <c:pt idx="3" formatCode="0.00%">
                  <c:v>3.3003300330033E-2</c:v>
                </c:pt>
                <c:pt idx="4">
                  <c:v>8.2508250825082508E-2</c:v>
                </c:pt>
                <c:pt idx="5">
                  <c:v>4.9504950495049507E-2</c:v>
                </c:pt>
                <c:pt idx="6">
                  <c:v>0.13531353135313531</c:v>
                </c:pt>
                <c:pt idx="7">
                  <c:v>0</c:v>
                </c:pt>
                <c:pt idx="8">
                  <c:v>0</c:v>
                </c:pt>
                <c:pt idx="9">
                  <c:v>0.132013201320132</c:v>
                </c:pt>
                <c:pt idx="10">
                  <c:v>0</c:v>
                </c:pt>
                <c:pt idx="11">
                  <c:v>0.27868852459016391</c:v>
                </c:pt>
                <c:pt idx="12">
                  <c:v>0.18032786885245902</c:v>
                </c:pt>
                <c:pt idx="13">
                  <c:v>0</c:v>
                </c:pt>
              </c:numCache>
            </c:numRef>
          </c:val>
        </c:ser>
        <c:dLbls/>
        <c:shape val="box"/>
        <c:axId val="78502144"/>
        <c:axId val="78389632"/>
        <c:axId val="0"/>
      </c:bar3DChart>
      <c:catAx>
        <c:axId val="78502144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AREAS</a:t>
                </a:r>
              </a:p>
            </c:rich>
          </c:tx>
        </c:title>
        <c:numFmt formatCode="General" sourceLinked="1"/>
        <c:majorTickMark val="none"/>
        <c:tickLblPos val="nextTo"/>
        <c:txPr>
          <a:bodyPr rot="-5400000" vert="horz" anchor="t" anchorCtr="0"/>
          <a:lstStyle/>
          <a:p>
            <a:pPr>
              <a:defRPr sz="800"/>
            </a:pPr>
            <a:endParaRPr lang="es-CO"/>
          </a:p>
        </c:txPr>
        <c:crossAx val="78389632"/>
        <c:crosses val="autoZero"/>
        <c:auto val="1"/>
        <c:lblAlgn val="ctr"/>
        <c:lblOffset val="100"/>
      </c:catAx>
      <c:valAx>
        <c:axId val="7838963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 baseline="0"/>
                  <a:t>ÍNDICE DE REPROBACIÓN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6311047097331838E-2"/>
              <c:y val="0.17537898759439291"/>
            </c:manualLayout>
          </c:layout>
        </c:title>
        <c:numFmt formatCode="0.0%" sourceLinked="1"/>
        <c:majorTickMark val="none"/>
        <c:tickLblPos val="nextTo"/>
        <c:crossAx val="78502144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57151</xdr:rowOff>
    </xdr:from>
    <xdr:to>
      <xdr:col>3</xdr:col>
      <xdr:colOff>10335</xdr:colOff>
      <xdr:row>1</xdr:row>
      <xdr:rowOff>647701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3851" y="257176"/>
          <a:ext cx="505634" cy="590550"/>
        </a:xfrm>
        <a:prstGeom prst="rect">
          <a:avLst/>
        </a:prstGeom>
      </xdr:spPr>
    </xdr:pic>
    <xdr:clientData/>
  </xdr:twoCellAnchor>
  <xdr:twoCellAnchor editAs="oneCell">
    <xdr:from>
      <xdr:col>32</xdr:col>
      <xdr:colOff>57150</xdr:colOff>
      <xdr:row>1</xdr:row>
      <xdr:rowOff>104775</xdr:rowOff>
    </xdr:from>
    <xdr:to>
      <xdr:col>34</xdr:col>
      <xdr:colOff>304801</xdr:colOff>
      <xdr:row>1</xdr:row>
      <xdr:rowOff>609600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29975" y="200025"/>
          <a:ext cx="923925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476248</xdr:colOff>
      <xdr:row>0</xdr:row>
      <xdr:rowOff>104773</xdr:rowOff>
    </xdr:from>
    <xdr:to>
      <xdr:col>15</xdr:col>
      <xdr:colOff>704849</xdr:colOff>
      <xdr:row>31</xdr:row>
      <xdr:rowOff>9525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57151</xdr:rowOff>
    </xdr:from>
    <xdr:to>
      <xdr:col>3</xdr:col>
      <xdr:colOff>105585</xdr:colOff>
      <xdr:row>1</xdr:row>
      <xdr:rowOff>647701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0051" y="152401"/>
          <a:ext cx="505634" cy="590550"/>
        </a:xfrm>
        <a:prstGeom prst="rect">
          <a:avLst/>
        </a:prstGeom>
      </xdr:spPr>
    </xdr:pic>
    <xdr:clientData/>
  </xdr:twoCellAnchor>
  <xdr:twoCellAnchor editAs="oneCell">
    <xdr:from>
      <xdr:col>34</xdr:col>
      <xdr:colOff>19050</xdr:colOff>
      <xdr:row>1</xdr:row>
      <xdr:rowOff>85725</xdr:rowOff>
    </xdr:from>
    <xdr:to>
      <xdr:col>36</xdr:col>
      <xdr:colOff>180975</xdr:colOff>
      <xdr:row>1</xdr:row>
      <xdr:rowOff>590550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877675" y="180975"/>
          <a:ext cx="923925" cy="504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476248</xdr:colOff>
      <xdr:row>0</xdr:row>
      <xdr:rowOff>104773</xdr:rowOff>
    </xdr:from>
    <xdr:to>
      <xdr:col>15</xdr:col>
      <xdr:colOff>704849</xdr:colOff>
      <xdr:row>31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57151</xdr:rowOff>
    </xdr:from>
    <xdr:to>
      <xdr:col>3</xdr:col>
      <xdr:colOff>67485</xdr:colOff>
      <xdr:row>1</xdr:row>
      <xdr:rowOff>647701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76226" y="152401"/>
          <a:ext cx="505634" cy="590550"/>
        </a:xfrm>
        <a:prstGeom prst="rect">
          <a:avLst/>
        </a:prstGeom>
      </xdr:spPr>
    </xdr:pic>
    <xdr:clientData/>
  </xdr:twoCellAnchor>
  <xdr:twoCellAnchor editAs="oneCell">
    <xdr:from>
      <xdr:col>42</xdr:col>
      <xdr:colOff>19050</xdr:colOff>
      <xdr:row>1</xdr:row>
      <xdr:rowOff>85725</xdr:rowOff>
    </xdr:from>
    <xdr:to>
      <xdr:col>44</xdr:col>
      <xdr:colOff>180975</xdr:colOff>
      <xdr:row>1</xdr:row>
      <xdr:rowOff>590550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839575" y="180975"/>
          <a:ext cx="923925" cy="504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476248</xdr:colOff>
      <xdr:row>0</xdr:row>
      <xdr:rowOff>104773</xdr:rowOff>
    </xdr:from>
    <xdr:to>
      <xdr:col>15</xdr:col>
      <xdr:colOff>704849</xdr:colOff>
      <xdr:row>31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57151</xdr:rowOff>
    </xdr:from>
    <xdr:to>
      <xdr:col>3</xdr:col>
      <xdr:colOff>25152</xdr:colOff>
      <xdr:row>1</xdr:row>
      <xdr:rowOff>647701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76226" y="152401"/>
          <a:ext cx="505634" cy="590550"/>
        </a:xfrm>
        <a:prstGeom prst="rect">
          <a:avLst/>
        </a:prstGeom>
      </xdr:spPr>
    </xdr:pic>
    <xdr:clientData/>
  </xdr:twoCellAnchor>
  <xdr:twoCellAnchor editAs="oneCell">
    <xdr:from>
      <xdr:col>35</xdr:col>
      <xdr:colOff>28575</xdr:colOff>
      <xdr:row>1</xdr:row>
      <xdr:rowOff>104775</xdr:rowOff>
    </xdr:from>
    <xdr:to>
      <xdr:col>37</xdr:col>
      <xdr:colOff>190499</xdr:colOff>
      <xdr:row>1</xdr:row>
      <xdr:rowOff>609600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496800" y="200025"/>
          <a:ext cx="923924" cy="504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476248</xdr:colOff>
      <xdr:row>0</xdr:row>
      <xdr:rowOff>104773</xdr:rowOff>
    </xdr:from>
    <xdr:to>
      <xdr:col>15</xdr:col>
      <xdr:colOff>704849</xdr:colOff>
      <xdr:row>31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B1:AI56"/>
  <sheetViews>
    <sheetView tabSelected="1" zoomScaleNormal="100" workbookViewId="0">
      <selection activeCell="H8" sqref="H8"/>
    </sheetView>
  </sheetViews>
  <sheetFormatPr baseColWidth="10" defaultRowHeight="15"/>
  <cols>
    <col min="1" max="1" width="3.42578125" style="63" customWidth="1"/>
    <col min="2" max="3" width="5" style="63" bestFit="1" customWidth="1"/>
    <col min="4" max="6" width="3.5703125" style="63" customWidth="1"/>
    <col min="7" max="7" width="5.7109375" style="63" bestFit="1" customWidth="1"/>
    <col min="8" max="10" width="6.42578125" style="63" customWidth="1"/>
    <col min="11" max="11" width="5.85546875" style="63" customWidth="1"/>
    <col min="12" max="12" width="4.85546875" style="63" customWidth="1"/>
    <col min="13" max="13" width="6.42578125" style="63" customWidth="1"/>
    <col min="14" max="14" width="5" style="63" customWidth="1"/>
    <col min="15" max="15" width="6.42578125" style="63" customWidth="1"/>
    <col min="16" max="16" width="4" style="63" bestFit="1" customWidth="1"/>
    <col min="17" max="17" width="6.42578125" style="63" customWidth="1"/>
    <col min="18" max="18" width="4" style="63" bestFit="1" customWidth="1"/>
    <col min="19" max="19" width="6.42578125" style="63" customWidth="1"/>
    <col min="20" max="20" width="4" style="63" bestFit="1" customWidth="1"/>
    <col min="21" max="21" width="6.42578125" style="63" customWidth="1"/>
    <col min="22" max="22" width="4" style="63" bestFit="1" customWidth="1"/>
    <col min="23" max="23" width="6.42578125" style="63" customWidth="1"/>
    <col min="24" max="24" width="5" style="63" customWidth="1"/>
    <col min="25" max="25" width="6.42578125" style="63" customWidth="1"/>
    <col min="26" max="26" width="5" style="63" bestFit="1" customWidth="1"/>
    <col min="27" max="27" width="6.42578125" style="63" customWidth="1"/>
    <col min="28" max="28" width="5" style="63" bestFit="1" customWidth="1"/>
    <col min="29" max="29" width="6.42578125" style="63" customWidth="1"/>
    <col min="30" max="30" width="5" style="63" bestFit="1" customWidth="1"/>
    <col min="31" max="31" width="6.42578125" style="63" customWidth="1"/>
    <col min="32" max="32" width="4" style="63" bestFit="1" customWidth="1"/>
    <col min="33" max="33" width="6.42578125" style="63" customWidth="1"/>
    <col min="34" max="34" width="3.7109375" style="63" customWidth="1"/>
    <col min="35" max="35" width="6.42578125" style="63" customWidth="1"/>
    <col min="36" max="16384" width="11.42578125" style="63"/>
  </cols>
  <sheetData>
    <row r="1" spans="2:35" ht="7.5" customHeight="1" thickBot="1"/>
    <row r="2" spans="2:35" ht="55.5" customHeight="1" thickBot="1">
      <c r="B2" s="132" t="s">
        <v>172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4"/>
    </row>
    <row r="3" spans="2:35" ht="4.5" customHeight="1" thickBot="1"/>
    <row r="4" spans="2:35" ht="99" customHeight="1" thickBot="1">
      <c r="B4" s="146" t="s">
        <v>37</v>
      </c>
      <c r="C4" s="145" t="s">
        <v>38</v>
      </c>
      <c r="D4" s="136" t="s">
        <v>61</v>
      </c>
      <c r="E4" s="138" t="s">
        <v>62</v>
      </c>
      <c r="F4" s="140" t="s">
        <v>63</v>
      </c>
      <c r="G4" s="136" t="s">
        <v>0</v>
      </c>
      <c r="H4" s="138" t="s">
        <v>1</v>
      </c>
      <c r="I4" s="138" t="s">
        <v>2</v>
      </c>
      <c r="J4" s="138" t="s">
        <v>3</v>
      </c>
      <c r="K4" s="140" t="s">
        <v>4</v>
      </c>
      <c r="L4" s="144" t="s">
        <v>5</v>
      </c>
      <c r="M4" s="131"/>
      <c r="N4" s="131" t="s">
        <v>6</v>
      </c>
      <c r="O4" s="131"/>
      <c r="P4" s="131" t="s">
        <v>7</v>
      </c>
      <c r="Q4" s="131"/>
      <c r="R4" s="131" t="s">
        <v>8</v>
      </c>
      <c r="S4" s="131"/>
      <c r="T4" s="131" t="s">
        <v>9</v>
      </c>
      <c r="U4" s="131"/>
      <c r="V4" s="131" t="s">
        <v>10</v>
      </c>
      <c r="W4" s="131"/>
      <c r="X4" s="135" t="s">
        <v>59</v>
      </c>
      <c r="Y4" s="131"/>
      <c r="Z4" s="131" t="s">
        <v>11</v>
      </c>
      <c r="AA4" s="131"/>
      <c r="AB4" s="131" t="s">
        <v>12</v>
      </c>
      <c r="AC4" s="131"/>
      <c r="AD4" s="131" t="s">
        <v>13</v>
      </c>
      <c r="AE4" s="131"/>
      <c r="AF4" s="131" t="s">
        <v>14</v>
      </c>
      <c r="AG4" s="131"/>
      <c r="AH4" s="142" t="s">
        <v>64</v>
      </c>
      <c r="AI4" s="143"/>
    </row>
    <row r="5" spans="2:35" ht="56.25" thickBot="1">
      <c r="B5" s="147"/>
      <c r="C5" s="137"/>
      <c r="D5" s="137"/>
      <c r="E5" s="139"/>
      <c r="F5" s="141"/>
      <c r="G5" s="137"/>
      <c r="H5" s="139"/>
      <c r="I5" s="139"/>
      <c r="J5" s="139"/>
      <c r="K5" s="141"/>
      <c r="L5" s="64" t="s">
        <v>16</v>
      </c>
      <c r="M5" s="65" t="s">
        <v>15</v>
      </c>
      <c r="N5" s="65" t="s">
        <v>16</v>
      </c>
      <c r="O5" s="65" t="s">
        <v>15</v>
      </c>
      <c r="P5" s="65" t="s">
        <v>16</v>
      </c>
      <c r="Q5" s="65" t="s">
        <v>15</v>
      </c>
      <c r="R5" s="65" t="s">
        <v>16</v>
      </c>
      <c r="S5" s="65" t="s">
        <v>15</v>
      </c>
      <c r="T5" s="65" t="s">
        <v>16</v>
      </c>
      <c r="U5" s="65" t="s">
        <v>15</v>
      </c>
      <c r="V5" s="65" t="s">
        <v>16</v>
      </c>
      <c r="W5" s="65" t="s">
        <v>15</v>
      </c>
      <c r="X5" s="65" t="s">
        <v>16</v>
      </c>
      <c r="Y5" s="65" t="s">
        <v>15</v>
      </c>
      <c r="Z5" s="65" t="s">
        <v>16</v>
      </c>
      <c r="AA5" s="65" t="s">
        <v>15</v>
      </c>
      <c r="AB5" s="65" t="s">
        <v>16</v>
      </c>
      <c r="AC5" s="65" t="s">
        <v>15</v>
      </c>
      <c r="AD5" s="65" t="s">
        <v>16</v>
      </c>
      <c r="AE5" s="65" t="s">
        <v>15</v>
      </c>
      <c r="AF5" s="65" t="s">
        <v>16</v>
      </c>
      <c r="AG5" s="65" t="s">
        <v>15</v>
      </c>
      <c r="AH5" s="66" t="s">
        <v>16</v>
      </c>
      <c r="AI5" s="67" t="s">
        <v>15</v>
      </c>
    </row>
    <row r="6" spans="2:35">
      <c r="B6" s="148" t="s">
        <v>171</v>
      </c>
      <c r="C6" s="151" t="s">
        <v>39</v>
      </c>
      <c r="D6" s="68">
        <v>38</v>
      </c>
      <c r="E6" s="69">
        <v>2</v>
      </c>
      <c r="F6" s="70">
        <v>1</v>
      </c>
      <c r="G6" s="68" t="s">
        <v>17</v>
      </c>
      <c r="H6" s="71">
        <v>36</v>
      </c>
      <c r="I6" s="71">
        <v>0</v>
      </c>
      <c r="J6" s="71">
        <v>36</v>
      </c>
      <c r="K6" s="72">
        <v>0</v>
      </c>
      <c r="L6" s="73">
        <v>6</v>
      </c>
      <c r="M6" s="74">
        <v>0.16666666666666599</v>
      </c>
      <c r="N6" s="71">
        <v>6</v>
      </c>
      <c r="O6" s="74">
        <v>0.16666666666666599</v>
      </c>
      <c r="P6" s="71">
        <v>0</v>
      </c>
      <c r="Q6" s="74">
        <v>0</v>
      </c>
      <c r="R6" s="71">
        <v>0</v>
      </c>
      <c r="S6" s="74">
        <v>0</v>
      </c>
      <c r="T6" s="71">
        <v>0</v>
      </c>
      <c r="U6" s="74">
        <v>0</v>
      </c>
      <c r="V6" s="71">
        <v>0</v>
      </c>
      <c r="W6" s="74">
        <v>0</v>
      </c>
      <c r="X6" s="75"/>
      <c r="Y6" s="75"/>
      <c r="Z6" s="71">
        <v>8</v>
      </c>
      <c r="AA6" s="74">
        <v>0.22222222222222199</v>
      </c>
      <c r="AB6" s="71">
        <v>0</v>
      </c>
      <c r="AC6" s="74">
        <v>0</v>
      </c>
      <c r="AD6" s="71">
        <v>8</v>
      </c>
      <c r="AE6" s="74">
        <v>0.22222222222222199</v>
      </c>
      <c r="AF6" s="71">
        <v>0</v>
      </c>
      <c r="AG6" s="74">
        <v>0</v>
      </c>
      <c r="AH6" s="71"/>
      <c r="AI6" s="72"/>
    </row>
    <row r="7" spans="2:35">
      <c r="B7" s="149"/>
      <c r="C7" s="152"/>
      <c r="D7" s="76">
        <v>38</v>
      </c>
      <c r="E7" s="77">
        <v>2</v>
      </c>
      <c r="F7" s="78">
        <v>1</v>
      </c>
      <c r="G7" s="76" t="s">
        <v>18</v>
      </c>
      <c r="H7" s="79">
        <v>40</v>
      </c>
      <c r="I7" s="79">
        <v>0</v>
      </c>
      <c r="J7" s="79">
        <v>40</v>
      </c>
      <c r="K7" s="80">
        <v>0</v>
      </c>
      <c r="L7" s="81">
        <v>3</v>
      </c>
      <c r="M7" s="82">
        <v>7.4999999999999997E-2</v>
      </c>
      <c r="N7" s="79">
        <v>3</v>
      </c>
      <c r="O7" s="82">
        <v>7.4999999999999997E-2</v>
      </c>
      <c r="P7" s="79">
        <v>0</v>
      </c>
      <c r="Q7" s="82">
        <v>0</v>
      </c>
      <c r="R7" s="79">
        <v>0</v>
      </c>
      <c r="S7" s="82">
        <v>0</v>
      </c>
      <c r="T7" s="79">
        <v>0</v>
      </c>
      <c r="U7" s="82">
        <v>0</v>
      </c>
      <c r="V7" s="79">
        <v>0</v>
      </c>
      <c r="W7" s="82">
        <v>0</v>
      </c>
      <c r="X7" s="83"/>
      <c r="Y7" s="83"/>
      <c r="Z7" s="79">
        <v>3</v>
      </c>
      <c r="AA7" s="82">
        <v>7.4999999999999997E-2</v>
      </c>
      <c r="AB7" s="79">
        <v>3</v>
      </c>
      <c r="AC7" s="82">
        <v>7.4999999999999997E-2</v>
      </c>
      <c r="AD7" s="79">
        <v>3</v>
      </c>
      <c r="AE7" s="82">
        <v>7.4999999999999997E-2</v>
      </c>
      <c r="AF7" s="79">
        <v>0</v>
      </c>
      <c r="AG7" s="82">
        <v>0</v>
      </c>
      <c r="AH7" s="79"/>
      <c r="AI7" s="80"/>
    </row>
    <row r="8" spans="2:35">
      <c r="B8" s="149"/>
      <c r="C8" s="152"/>
      <c r="D8" s="76">
        <v>38</v>
      </c>
      <c r="E8" s="77">
        <v>2</v>
      </c>
      <c r="F8" s="78">
        <v>1</v>
      </c>
      <c r="G8" s="76" t="s">
        <v>32</v>
      </c>
      <c r="H8" s="79">
        <v>40</v>
      </c>
      <c r="I8" s="79">
        <v>0</v>
      </c>
      <c r="J8" s="79">
        <v>40</v>
      </c>
      <c r="K8" s="80">
        <v>0</v>
      </c>
      <c r="L8" s="81">
        <v>7</v>
      </c>
      <c r="M8" s="82">
        <v>0.17499999999999999</v>
      </c>
      <c r="N8" s="79">
        <v>7</v>
      </c>
      <c r="O8" s="82">
        <v>0.17499999999999999</v>
      </c>
      <c r="P8" s="79">
        <v>2</v>
      </c>
      <c r="Q8" s="82">
        <v>0.05</v>
      </c>
      <c r="R8" s="79">
        <v>2</v>
      </c>
      <c r="S8" s="82">
        <v>0.05</v>
      </c>
      <c r="T8" s="79">
        <v>2</v>
      </c>
      <c r="U8" s="82">
        <v>0.05</v>
      </c>
      <c r="V8" s="79">
        <v>2</v>
      </c>
      <c r="W8" s="82">
        <v>0.05</v>
      </c>
      <c r="X8" s="83"/>
      <c r="Y8" s="83"/>
      <c r="Z8" s="79">
        <v>8</v>
      </c>
      <c r="AA8" s="82">
        <v>0.2</v>
      </c>
      <c r="AB8" s="79">
        <v>7</v>
      </c>
      <c r="AC8" s="82">
        <v>0.17499999999999999</v>
      </c>
      <c r="AD8" s="79">
        <v>8</v>
      </c>
      <c r="AE8" s="82">
        <v>0.2</v>
      </c>
      <c r="AF8" s="79">
        <v>2</v>
      </c>
      <c r="AG8" s="82">
        <v>0.05</v>
      </c>
      <c r="AH8" s="79"/>
      <c r="AI8" s="80"/>
    </row>
    <row r="9" spans="2:35">
      <c r="B9" s="149"/>
      <c r="C9" s="152"/>
      <c r="D9" s="76">
        <v>38</v>
      </c>
      <c r="E9" s="77">
        <v>2</v>
      </c>
      <c r="F9" s="78">
        <v>1</v>
      </c>
      <c r="G9" s="76" t="s">
        <v>19</v>
      </c>
      <c r="H9" s="79">
        <v>39</v>
      </c>
      <c r="I9" s="79">
        <v>0</v>
      </c>
      <c r="J9" s="79">
        <v>39</v>
      </c>
      <c r="K9" s="80">
        <v>0</v>
      </c>
      <c r="L9" s="81">
        <v>4</v>
      </c>
      <c r="M9" s="82">
        <v>0.10256410256410201</v>
      </c>
      <c r="N9" s="79">
        <v>5</v>
      </c>
      <c r="O9" s="82">
        <v>0.128205128205128</v>
      </c>
      <c r="P9" s="79">
        <v>3</v>
      </c>
      <c r="Q9" s="82">
        <v>7.6923076923075998E-2</v>
      </c>
      <c r="R9" s="79">
        <v>4</v>
      </c>
      <c r="S9" s="82">
        <v>0.10256410256410201</v>
      </c>
      <c r="T9" s="79">
        <v>4</v>
      </c>
      <c r="U9" s="82">
        <v>0.10256410256410201</v>
      </c>
      <c r="V9" s="79">
        <v>4</v>
      </c>
      <c r="W9" s="82">
        <v>0.10256410256410201</v>
      </c>
      <c r="X9" s="83"/>
      <c r="Y9" s="83"/>
      <c r="Z9" s="79">
        <v>13</v>
      </c>
      <c r="AA9" s="82">
        <v>0.33333333333333298</v>
      </c>
      <c r="AB9" s="79">
        <v>4</v>
      </c>
      <c r="AC9" s="82">
        <v>0.10256410256410201</v>
      </c>
      <c r="AD9" s="79">
        <v>8</v>
      </c>
      <c r="AE9" s="82">
        <v>0.20512820512820501</v>
      </c>
      <c r="AF9" s="79">
        <v>4</v>
      </c>
      <c r="AG9" s="82">
        <v>0.10256410256410201</v>
      </c>
      <c r="AH9" s="79"/>
      <c r="AI9" s="80"/>
    </row>
    <row r="10" spans="2:35">
      <c r="B10" s="149"/>
      <c r="C10" s="152"/>
      <c r="D10" s="76">
        <v>38</v>
      </c>
      <c r="E10" s="77">
        <v>2</v>
      </c>
      <c r="F10" s="78">
        <v>2</v>
      </c>
      <c r="G10" s="76" t="s">
        <v>20</v>
      </c>
      <c r="H10" s="79">
        <v>38</v>
      </c>
      <c r="I10" s="79">
        <v>0</v>
      </c>
      <c r="J10" s="79">
        <v>38</v>
      </c>
      <c r="K10" s="80">
        <v>0</v>
      </c>
      <c r="L10" s="81">
        <v>0</v>
      </c>
      <c r="M10" s="82">
        <v>0</v>
      </c>
      <c r="N10" s="79">
        <v>0</v>
      </c>
      <c r="O10" s="82">
        <v>0</v>
      </c>
      <c r="P10" s="79">
        <v>0</v>
      </c>
      <c r="Q10" s="82">
        <v>0</v>
      </c>
      <c r="R10" s="79">
        <v>0</v>
      </c>
      <c r="S10" s="82">
        <v>0</v>
      </c>
      <c r="T10" s="79">
        <v>0</v>
      </c>
      <c r="U10" s="82">
        <v>0</v>
      </c>
      <c r="V10" s="79">
        <v>0</v>
      </c>
      <c r="W10" s="82">
        <v>0</v>
      </c>
      <c r="X10" s="83"/>
      <c r="Y10" s="83"/>
      <c r="Z10" s="79">
        <v>0</v>
      </c>
      <c r="AA10" s="82">
        <v>0</v>
      </c>
      <c r="AB10" s="79">
        <v>0</v>
      </c>
      <c r="AC10" s="82">
        <v>0</v>
      </c>
      <c r="AD10" s="79">
        <v>0</v>
      </c>
      <c r="AE10" s="82">
        <v>0</v>
      </c>
      <c r="AF10" s="79">
        <v>0</v>
      </c>
      <c r="AG10" s="82">
        <v>0</v>
      </c>
      <c r="AH10" s="79"/>
      <c r="AI10" s="80"/>
    </row>
    <row r="11" spans="2:35">
      <c r="B11" s="149"/>
      <c r="C11" s="152"/>
      <c r="D11" s="76">
        <v>38</v>
      </c>
      <c r="E11" s="77">
        <v>2</v>
      </c>
      <c r="F11" s="78">
        <v>2</v>
      </c>
      <c r="G11" s="76" t="s">
        <v>21</v>
      </c>
      <c r="H11" s="79">
        <v>35</v>
      </c>
      <c r="I11" s="79">
        <v>0</v>
      </c>
      <c r="J11" s="79">
        <v>35</v>
      </c>
      <c r="K11" s="80">
        <v>0</v>
      </c>
      <c r="L11" s="81">
        <v>5</v>
      </c>
      <c r="M11" s="82">
        <v>0.14285714285714199</v>
      </c>
      <c r="N11" s="79">
        <v>1</v>
      </c>
      <c r="O11" s="82">
        <v>2.8571428571428002E-2</v>
      </c>
      <c r="P11" s="79">
        <v>1</v>
      </c>
      <c r="Q11" s="82">
        <v>2.8571428571428002E-2</v>
      </c>
      <c r="R11" s="79">
        <v>1</v>
      </c>
      <c r="S11" s="82">
        <v>2.8571428571428002E-2</v>
      </c>
      <c r="T11" s="79">
        <v>1</v>
      </c>
      <c r="U11" s="82">
        <v>2.8571428571428002E-2</v>
      </c>
      <c r="V11" s="79">
        <v>1</v>
      </c>
      <c r="W11" s="82">
        <v>2.8571428571428002E-2</v>
      </c>
      <c r="X11" s="83"/>
      <c r="Y11" s="83"/>
      <c r="Z11" s="79">
        <v>10</v>
      </c>
      <c r="AA11" s="82">
        <v>0.28571428571428498</v>
      </c>
      <c r="AB11" s="79">
        <v>4</v>
      </c>
      <c r="AC11" s="82">
        <v>0.114285714285714</v>
      </c>
      <c r="AD11" s="79">
        <v>17</v>
      </c>
      <c r="AE11" s="82">
        <v>0.48571428571428499</v>
      </c>
      <c r="AF11" s="79">
        <v>1</v>
      </c>
      <c r="AG11" s="82">
        <v>2.8571428571428002E-2</v>
      </c>
      <c r="AH11" s="79"/>
      <c r="AI11" s="80"/>
    </row>
    <row r="12" spans="2:35">
      <c r="B12" s="149"/>
      <c r="C12" s="152"/>
      <c r="D12" s="76">
        <v>38</v>
      </c>
      <c r="E12" s="77">
        <v>2</v>
      </c>
      <c r="F12" s="78">
        <v>2</v>
      </c>
      <c r="G12" s="76" t="s">
        <v>33</v>
      </c>
      <c r="H12" s="79">
        <v>36</v>
      </c>
      <c r="I12" s="79">
        <v>0</v>
      </c>
      <c r="J12" s="79">
        <v>36</v>
      </c>
      <c r="K12" s="80">
        <v>0</v>
      </c>
      <c r="L12" s="81">
        <v>0</v>
      </c>
      <c r="M12" s="82">
        <v>0</v>
      </c>
      <c r="N12" s="79">
        <v>0</v>
      </c>
      <c r="O12" s="82">
        <v>0</v>
      </c>
      <c r="P12" s="79">
        <v>0</v>
      </c>
      <c r="Q12" s="82">
        <v>0</v>
      </c>
      <c r="R12" s="79">
        <v>0</v>
      </c>
      <c r="S12" s="82">
        <v>0</v>
      </c>
      <c r="T12" s="79">
        <v>0</v>
      </c>
      <c r="U12" s="82">
        <v>0</v>
      </c>
      <c r="V12" s="79">
        <v>0</v>
      </c>
      <c r="W12" s="82">
        <v>0</v>
      </c>
      <c r="X12" s="83"/>
      <c r="Y12" s="83"/>
      <c r="Z12" s="79">
        <v>5</v>
      </c>
      <c r="AA12" s="82">
        <v>0.13888888888888801</v>
      </c>
      <c r="AB12" s="79">
        <v>0</v>
      </c>
      <c r="AC12" s="82">
        <v>0</v>
      </c>
      <c r="AD12" s="79">
        <v>4</v>
      </c>
      <c r="AE12" s="82">
        <v>0.11111111111111099</v>
      </c>
      <c r="AF12" s="79">
        <v>0</v>
      </c>
      <c r="AG12" s="82">
        <v>0</v>
      </c>
      <c r="AH12" s="79"/>
      <c r="AI12" s="80"/>
    </row>
    <row r="13" spans="2:35">
      <c r="B13" s="149"/>
      <c r="C13" s="152"/>
      <c r="D13" s="76">
        <v>38</v>
      </c>
      <c r="E13" s="77">
        <v>2</v>
      </c>
      <c r="F13" s="78">
        <v>2</v>
      </c>
      <c r="G13" s="76" t="s">
        <v>22</v>
      </c>
      <c r="H13" s="79">
        <v>32</v>
      </c>
      <c r="I13" s="79">
        <v>0</v>
      </c>
      <c r="J13" s="79">
        <v>32</v>
      </c>
      <c r="K13" s="80">
        <v>0</v>
      </c>
      <c r="L13" s="81">
        <v>3</v>
      </c>
      <c r="M13" s="82">
        <v>9.375E-2</v>
      </c>
      <c r="N13" s="79">
        <v>3</v>
      </c>
      <c r="O13" s="82">
        <v>9.375E-2</v>
      </c>
      <c r="P13" s="79">
        <v>1</v>
      </c>
      <c r="Q13" s="82">
        <v>3.125E-2</v>
      </c>
      <c r="R13" s="79">
        <v>1</v>
      </c>
      <c r="S13" s="82">
        <v>3.125E-2</v>
      </c>
      <c r="T13" s="79">
        <v>1</v>
      </c>
      <c r="U13" s="82">
        <v>3.125E-2</v>
      </c>
      <c r="V13" s="79">
        <v>1</v>
      </c>
      <c r="W13" s="82">
        <v>3.125E-2</v>
      </c>
      <c r="X13" s="83"/>
      <c r="Y13" s="83"/>
      <c r="Z13" s="79">
        <v>3</v>
      </c>
      <c r="AA13" s="82">
        <v>9.375E-2</v>
      </c>
      <c r="AB13" s="79">
        <v>2</v>
      </c>
      <c r="AC13" s="82">
        <v>6.25E-2</v>
      </c>
      <c r="AD13" s="79">
        <v>6</v>
      </c>
      <c r="AE13" s="82">
        <v>0.1875</v>
      </c>
      <c r="AF13" s="79">
        <v>1</v>
      </c>
      <c r="AG13" s="82">
        <v>3.125E-2</v>
      </c>
      <c r="AH13" s="79"/>
      <c r="AI13" s="80"/>
    </row>
    <row r="14" spans="2:35">
      <c r="B14" s="149"/>
      <c r="C14" s="152"/>
      <c r="D14" s="76">
        <v>38</v>
      </c>
      <c r="E14" s="77">
        <v>2</v>
      </c>
      <c r="F14" s="78">
        <v>3</v>
      </c>
      <c r="G14" s="76" t="s">
        <v>23</v>
      </c>
      <c r="H14" s="79">
        <v>39</v>
      </c>
      <c r="I14" s="79">
        <v>0</v>
      </c>
      <c r="J14" s="79">
        <v>39</v>
      </c>
      <c r="K14" s="80">
        <v>0</v>
      </c>
      <c r="L14" s="81">
        <v>2</v>
      </c>
      <c r="M14" s="82">
        <v>5.1282051282051003E-2</v>
      </c>
      <c r="N14" s="79">
        <v>2</v>
      </c>
      <c r="O14" s="82">
        <v>5.1282051282051003E-2</v>
      </c>
      <c r="P14" s="79">
        <v>2</v>
      </c>
      <c r="Q14" s="82">
        <v>5.1282051282051003E-2</v>
      </c>
      <c r="R14" s="79">
        <v>2</v>
      </c>
      <c r="S14" s="82">
        <v>5.1282051282051003E-2</v>
      </c>
      <c r="T14" s="79">
        <v>2</v>
      </c>
      <c r="U14" s="82">
        <v>5.1282051282051003E-2</v>
      </c>
      <c r="V14" s="79">
        <v>2</v>
      </c>
      <c r="W14" s="82">
        <v>5.1282051282051003E-2</v>
      </c>
      <c r="X14" s="83"/>
      <c r="Y14" s="83"/>
      <c r="Z14" s="79">
        <v>2</v>
      </c>
      <c r="AA14" s="82">
        <v>5.1282051282051003E-2</v>
      </c>
      <c r="AB14" s="79">
        <v>2</v>
      </c>
      <c r="AC14" s="82">
        <v>5.1282051282051003E-2</v>
      </c>
      <c r="AD14" s="79">
        <v>2</v>
      </c>
      <c r="AE14" s="82">
        <v>5.1282051282051003E-2</v>
      </c>
      <c r="AF14" s="79">
        <v>2</v>
      </c>
      <c r="AG14" s="82">
        <v>5.1282051282051003E-2</v>
      </c>
      <c r="AH14" s="79"/>
      <c r="AI14" s="80"/>
    </row>
    <row r="15" spans="2:35">
      <c r="B15" s="149"/>
      <c r="C15" s="152"/>
      <c r="D15" s="76">
        <v>38</v>
      </c>
      <c r="E15" s="77">
        <v>2</v>
      </c>
      <c r="F15" s="78">
        <v>3</v>
      </c>
      <c r="G15" s="76" t="s">
        <v>24</v>
      </c>
      <c r="H15" s="79">
        <v>42</v>
      </c>
      <c r="I15" s="79">
        <v>0</v>
      </c>
      <c r="J15" s="79">
        <v>42</v>
      </c>
      <c r="K15" s="80">
        <v>0</v>
      </c>
      <c r="L15" s="81">
        <v>2</v>
      </c>
      <c r="M15" s="82">
        <v>4.7619047619046999E-2</v>
      </c>
      <c r="N15" s="79">
        <v>2</v>
      </c>
      <c r="O15" s="82">
        <v>4.7619047619046999E-2</v>
      </c>
      <c r="P15" s="79">
        <v>2</v>
      </c>
      <c r="Q15" s="82">
        <v>4.7619047619046999E-2</v>
      </c>
      <c r="R15" s="79">
        <v>2</v>
      </c>
      <c r="S15" s="82">
        <v>4.7619047619046999E-2</v>
      </c>
      <c r="T15" s="79">
        <v>2</v>
      </c>
      <c r="U15" s="82">
        <v>4.7619047619046999E-2</v>
      </c>
      <c r="V15" s="79">
        <v>2</v>
      </c>
      <c r="W15" s="82">
        <v>4.7619047619046999E-2</v>
      </c>
      <c r="X15" s="83"/>
      <c r="Y15" s="83"/>
      <c r="Z15" s="79">
        <v>5</v>
      </c>
      <c r="AA15" s="82">
        <v>0.119047619047619</v>
      </c>
      <c r="AB15" s="79">
        <v>4</v>
      </c>
      <c r="AC15" s="82">
        <v>9.5238095238094997E-2</v>
      </c>
      <c r="AD15" s="79">
        <v>6</v>
      </c>
      <c r="AE15" s="82">
        <v>0.14285714285714199</v>
      </c>
      <c r="AF15" s="79">
        <v>2</v>
      </c>
      <c r="AG15" s="82">
        <v>4.7619047619046999E-2</v>
      </c>
      <c r="AH15" s="79"/>
      <c r="AI15" s="80"/>
    </row>
    <row r="16" spans="2:35">
      <c r="B16" s="149"/>
      <c r="C16" s="152"/>
      <c r="D16" s="76">
        <v>38</v>
      </c>
      <c r="E16" s="77">
        <v>2</v>
      </c>
      <c r="F16" s="78">
        <v>3</v>
      </c>
      <c r="G16" s="76" t="s">
        <v>34</v>
      </c>
      <c r="H16" s="79">
        <v>39</v>
      </c>
      <c r="I16" s="79">
        <v>0</v>
      </c>
      <c r="J16" s="79">
        <v>39</v>
      </c>
      <c r="K16" s="80">
        <v>0</v>
      </c>
      <c r="L16" s="81">
        <v>1</v>
      </c>
      <c r="M16" s="82">
        <v>2.5641025641024998E-2</v>
      </c>
      <c r="N16" s="79">
        <v>2</v>
      </c>
      <c r="O16" s="82">
        <v>5.1282051282051003E-2</v>
      </c>
      <c r="P16" s="79">
        <v>1</v>
      </c>
      <c r="Q16" s="82">
        <v>2.5641025641024998E-2</v>
      </c>
      <c r="R16" s="79">
        <v>1</v>
      </c>
      <c r="S16" s="82">
        <v>2.5641025641024998E-2</v>
      </c>
      <c r="T16" s="79">
        <v>1</v>
      </c>
      <c r="U16" s="82">
        <v>2.5641025641024998E-2</v>
      </c>
      <c r="V16" s="79">
        <v>1</v>
      </c>
      <c r="W16" s="82">
        <v>2.5641025641024998E-2</v>
      </c>
      <c r="X16" s="83"/>
      <c r="Y16" s="83"/>
      <c r="Z16" s="79">
        <v>5</v>
      </c>
      <c r="AA16" s="82">
        <v>0.128205128205128</v>
      </c>
      <c r="AB16" s="79">
        <v>8</v>
      </c>
      <c r="AC16" s="82">
        <v>0.20512820512820501</v>
      </c>
      <c r="AD16" s="79">
        <v>4</v>
      </c>
      <c r="AE16" s="82">
        <v>0.10256410256410201</v>
      </c>
      <c r="AF16" s="79">
        <v>1</v>
      </c>
      <c r="AG16" s="82">
        <v>2.5641025641024998E-2</v>
      </c>
      <c r="AH16" s="79"/>
      <c r="AI16" s="80"/>
    </row>
    <row r="17" spans="2:35">
      <c r="B17" s="149"/>
      <c r="C17" s="152"/>
      <c r="D17" s="76">
        <v>38</v>
      </c>
      <c r="E17" s="77">
        <v>2</v>
      </c>
      <c r="F17" s="78">
        <v>3</v>
      </c>
      <c r="G17" s="76" t="s">
        <v>25</v>
      </c>
      <c r="H17" s="79">
        <v>36</v>
      </c>
      <c r="I17" s="79">
        <v>0</v>
      </c>
      <c r="J17" s="79">
        <v>36</v>
      </c>
      <c r="K17" s="80">
        <v>0</v>
      </c>
      <c r="L17" s="81">
        <v>3</v>
      </c>
      <c r="M17" s="82">
        <v>8.3333333333332996E-2</v>
      </c>
      <c r="N17" s="79">
        <v>8</v>
      </c>
      <c r="O17" s="82">
        <v>0.22222222222222199</v>
      </c>
      <c r="P17" s="79">
        <v>0</v>
      </c>
      <c r="Q17" s="82">
        <v>0</v>
      </c>
      <c r="R17" s="79">
        <v>0</v>
      </c>
      <c r="S17" s="82">
        <v>0</v>
      </c>
      <c r="T17" s="79">
        <v>0</v>
      </c>
      <c r="U17" s="82">
        <v>0</v>
      </c>
      <c r="V17" s="79">
        <v>0</v>
      </c>
      <c r="W17" s="82">
        <v>0</v>
      </c>
      <c r="X17" s="83"/>
      <c r="Y17" s="83"/>
      <c r="Z17" s="79">
        <v>6</v>
      </c>
      <c r="AA17" s="82">
        <v>0.16666666666666599</v>
      </c>
      <c r="AB17" s="79">
        <v>1</v>
      </c>
      <c r="AC17" s="82">
        <v>2.7777777777776999E-2</v>
      </c>
      <c r="AD17" s="79">
        <v>7</v>
      </c>
      <c r="AE17" s="82">
        <v>0.194444444444444</v>
      </c>
      <c r="AF17" s="79">
        <v>0</v>
      </c>
      <c r="AG17" s="82">
        <v>0</v>
      </c>
      <c r="AH17" s="79"/>
      <c r="AI17" s="80"/>
    </row>
    <row r="18" spans="2:35">
      <c r="B18" s="149"/>
      <c r="C18" s="152"/>
      <c r="D18" s="76">
        <v>38</v>
      </c>
      <c r="E18" s="77">
        <v>2</v>
      </c>
      <c r="F18" s="78">
        <v>4</v>
      </c>
      <c r="G18" s="76" t="s">
        <v>26</v>
      </c>
      <c r="H18" s="79">
        <v>35</v>
      </c>
      <c r="I18" s="79">
        <v>0</v>
      </c>
      <c r="J18" s="79">
        <v>35</v>
      </c>
      <c r="K18" s="80">
        <v>0</v>
      </c>
      <c r="L18" s="81">
        <v>4</v>
      </c>
      <c r="M18" s="82">
        <v>0.114285714285714</v>
      </c>
      <c r="N18" s="79">
        <v>5</v>
      </c>
      <c r="O18" s="82">
        <v>0.14285714285714199</v>
      </c>
      <c r="P18" s="79">
        <v>0</v>
      </c>
      <c r="Q18" s="82">
        <v>0</v>
      </c>
      <c r="R18" s="79">
        <v>0</v>
      </c>
      <c r="S18" s="82">
        <v>0</v>
      </c>
      <c r="T18" s="79">
        <v>0</v>
      </c>
      <c r="U18" s="82">
        <v>0</v>
      </c>
      <c r="V18" s="79">
        <v>0</v>
      </c>
      <c r="W18" s="82">
        <v>0</v>
      </c>
      <c r="X18" s="83"/>
      <c r="Y18" s="83"/>
      <c r="Z18" s="79">
        <v>1</v>
      </c>
      <c r="AA18" s="82">
        <v>2.8571428571428002E-2</v>
      </c>
      <c r="AB18" s="79">
        <v>2</v>
      </c>
      <c r="AC18" s="82">
        <v>5.7142857142857002E-2</v>
      </c>
      <c r="AD18" s="79">
        <v>4</v>
      </c>
      <c r="AE18" s="82">
        <v>0.114285714285714</v>
      </c>
      <c r="AF18" s="79">
        <v>0</v>
      </c>
      <c r="AG18" s="82">
        <v>0</v>
      </c>
      <c r="AH18" s="79"/>
      <c r="AI18" s="80"/>
    </row>
    <row r="19" spans="2:35">
      <c r="B19" s="149"/>
      <c r="C19" s="152"/>
      <c r="D19" s="76">
        <v>38</v>
      </c>
      <c r="E19" s="77">
        <v>2</v>
      </c>
      <c r="F19" s="78">
        <v>4</v>
      </c>
      <c r="G19" s="76" t="s">
        <v>27</v>
      </c>
      <c r="H19" s="79">
        <v>35</v>
      </c>
      <c r="I19" s="79">
        <v>0</v>
      </c>
      <c r="J19" s="79">
        <v>35</v>
      </c>
      <c r="K19" s="80">
        <v>0</v>
      </c>
      <c r="L19" s="81">
        <v>6</v>
      </c>
      <c r="M19" s="82">
        <v>0.17142857142857101</v>
      </c>
      <c r="N19" s="79">
        <v>6</v>
      </c>
      <c r="O19" s="82">
        <v>0.17142857142857101</v>
      </c>
      <c r="P19" s="79">
        <v>2</v>
      </c>
      <c r="Q19" s="82">
        <v>5.7142857142857002E-2</v>
      </c>
      <c r="R19" s="79">
        <v>0</v>
      </c>
      <c r="S19" s="82">
        <v>0</v>
      </c>
      <c r="T19" s="79">
        <v>0</v>
      </c>
      <c r="U19" s="82">
        <v>0</v>
      </c>
      <c r="V19" s="79">
        <v>0</v>
      </c>
      <c r="W19" s="82">
        <v>0</v>
      </c>
      <c r="X19" s="83"/>
      <c r="Y19" s="83"/>
      <c r="Z19" s="79">
        <v>7</v>
      </c>
      <c r="AA19" s="82">
        <v>0.2</v>
      </c>
      <c r="AB19" s="79">
        <v>9</v>
      </c>
      <c r="AC19" s="82">
        <v>0.25714285714285701</v>
      </c>
      <c r="AD19" s="79">
        <v>2</v>
      </c>
      <c r="AE19" s="82">
        <v>5.7142857142857002E-2</v>
      </c>
      <c r="AF19" s="79">
        <v>0</v>
      </c>
      <c r="AG19" s="82">
        <v>0</v>
      </c>
      <c r="AH19" s="79"/>
      <c r="AI19" s="80"/>
    </row>
    <row r="20" spans="2:35">
      <c r="B20" s="149"/>
      <c r="C20" s="152"/>
      <c r="D20" s="76">
        <v>38</v>
      </c>
      <c r="E20" s="77">
        <v>2</v>
      </c>
      <c r="F20" s="78">
        <v>4</v>
      </c>
      <c r="G20" s="76" t="s">
        <v>35</v>
      </c>
      <c r="H20" s="79">
        <v>36</v>
      </c>
      <c r="I20" s="79">
        <v>0</v>
      </c>
      <c r="J20" s="79">
        <v>36</v>
      </c>
      <c r="K20" s="80">
        <v>0</v>
      </c>
      <c r="L20" s="81">
        <v>0</v>
      </c>
      <c r="M20" s="82">
        <v>0</v>
      </c>
      <c r="N20" s="79">
        <v>0</v>
      </c>
      <c r="O20" s="82">
        <v>0</v>
      </c>
      <c r="P20" s="79">
        <v>0</v>
      </c>
      <c r="Q20" s="82">
        <v>0</v>
      </c>
      <c r="R20" s="79">
        <v>0</v>
      </c>
      <c r="S20" s="82">
        <v>0</v>
      </c>
      <c r="T20" s="79">
        <v>0</v>
      </c>
      <c r="U20" s="82">
        <v>0</v>
      </c>
      <c r="V20" s="79">
        <v>0</v>
      </c>
      <c r="W20" s="82">
        <v>0</v>
      </c>
      <c r="X20" s="83"/>
      <c r="Y20" s="83"/>
      <c r="Z20" s="79">
        <v>4</v>
      </c>
      <c r="AA20" s="82">
        <v>0.11111111111111099</v>
      </c>
      <c r="AB20" s="79">
        <v>5</v>
      </c>
      <c r="AC20" s="82">
        <v>0.13888888888888801</v>
      </c>
      <c r="AD20" s="79">
        <v>6</v>
      </c>
      <c r="AE20" s="82">
        <v>0.16666666666666599</v>
      </c>
      <c r="AF20" s="79">
        <v>0</v>
      </c>
      <c r="AG20" s="82">
        <v>0</v>
      </c>
      <c r="AH20" s="79"/>
      <c r="AI20" s="80"/>
    </row>
    <row r="21" spans="2:35">
      <c r="B21" s="149"/>
      <c r="C21" s="152"/>
      <c r="D21" s="76">
        <v>38</v>
      </c>
      <c r="E21" s="77">
        <v>2</v>
      </c>
      <c r="F21" s="78">
        <v>4</v>
      </c>
      <c r="G21" s="76" t="s">
        <v>28</v>
      </c>
      <c r="H21" s="79">
        <v>37</v>
      </c>
      <c r="I21" s="79">
        <v>0</v>
      </c>
      <c r="J21" s="79">
        <v>37</v>
      </c>
      <c r="K21" s="80">
        <v>0</v>
      </c>
      <c r="L21" s="81">
        <v>0</v>
      </c>
      <c r="M21" s="82">
        <v>0</v>
      </c>
      <c r="N21" s="79">
        <v>0</v>
      </c>
      <c r="O21" s="82">
        <v>0</v>
      </c>
      <c r="P21" s="79">
        <v>0</v>
      </c>
      <c r="Q21" s="82">
        <v>0</v>
      </c>
      <c r="R21" s="79">
        <v>0</v>
      </c>
      <c r="S21" s="82">
        <v>0</v>
      </c>
      <c r="T21" s="79">
        <v>0</v>
      </c>
      <c r="U21" s="82">
        <v>0</v>
      </c>
      <c r="V21" s="79">
        <v>0</v>
      </c>
      <c r="W21" s="82">
        <v>0</v>
      </c>
      <c r="X21" s="83"/>
      <c r="Y21" s="83"/>
      <c r="Z21" s="79">
        <v>0</v>
      </c>
      <c r="AA21" s="82">
        <v>0</v>
      </c>
      <c r="AB21" s="79">
        <v>0</v>
      </c>
      <c r="AC21" s="82">
        <v>0</v>
      </c>
      <c r="AD21" s="79">
        <v>1</v>
      </c>
      <c r="AE21" s="82">
        <v>2.7027027027027001E-2</v>
      </c>
      <c r="AF21" s="79">
        <v>0</v>
      </c>
      <c r="AG21" s="82">
        <v>0</v>
      </c>
      <c r="AH21" s="79"/>
      <c r="AI21" s="80"/>
    </row>
    <row r="22" spans="2:35">
      <c r="B22" s="149"/>
      <c r="C22" s="152"/>
      <c r="D22" s="76">
        <v>38</v>
      </c>
      <c r="E22" s="77">
        <v>2</v>
      </c>
      <c r="F22" s="78">
        <v>5</v>
      </c>
      <c r="G22" s="76" t="s">
        <v>29</v>
      </c>
      <c r="H22" s="79">
        <v>38</v>
      </c>
      <c r="I22" s="79">
        <v>0</v>
      </c>
      <c r="J22" s="79">
        <v>38</v>
      </c>
      <c r="K22" s="80">
        <v>0</v>
      </c>
      <c r="L22" s="81">
        <v>4</v>
      </c>
      <c r="M22" s="82">
        <v>0.105263157894736</v>
      </c>
      <c r="N22" s="79">
        <v>3</v>
      </c>
      <c r="O22" s="82">
        <v>7.8947368421052003E-2</v>
      </c>
      <c r="P22" s="79">
        <v>2</v>
      </c>
      <c r="Q22" s="82">
        <v>5.2631578947368002E-2</v>
      </c>
      <c r="R22" s="79">
        <v>2</v>
      </c>
      <c r="S22" s="82">
        <v>5.2631578947368002E-2</v>
      </c>
      <c r="T22" s="79">
        <v>0</v>
      </c>
      <c r="U22" s="82">
        <v>0</v>
      </c>
      <c r="V22" s="79">
        <v>2</v>
      </c>
      <c r="W22" s="82">
        <v>5.2631578947368002E-2</v>
      </c>
      <c r="X22" s="83"/>
      <c r="Y22" s="83"/>
      <c r="Z22" s="79">
        <v>3</v>
      </c>
      <c r="AA22" s="82">
        <v>7.8947368421052003E-2</v>
      </c>
      <c r="AB22" s="79">
        <v>6</v>
      </c>
      <c r="AC22" s="82">
        <v>0.157894736842105</v>
      </c>
      <c r="AD22" s="79">
        <v>4</v>
      </c>
      <c r="AE22" s="82">
        <v>0.105263157894736</v>
      </c>
      <c r="AF22" s="79">
        <v>2</v>
      </c>
      <c r="AG22" s="82">
        <v>5.2631578947368002E-2</v>
      </c>
      <c r="AH22" s="79"/>
      <c r="AI22" s="80"/>
    </row>
    <row r="23" spans="2:35">
      <c r="B23" s="149"/>
      <c r="C23" s="152"/>
      <c r="D23" s="76">
        <v>38</v>
      </c>
      <c r="E23" s="77">
        <v>2</v>
      </c>
      <c r="F23" s="78">
        <v>5</v>
      </c>
      <c r="G23" s="76" t="s">
        <v>30</v>
      </c>
      <c r="H23" s="79">
        <v>40</v>
      </c>
      <c r="I23" s="79">
        <v>0</v>
      </c>
      <c r="J23" s="79">
        <v>40</v>
      </c>
      <c r="K23" s="80">
        <v>0</v>
      </c>
      <c r="L23" s="81">
        <v>1</v>
      </c>
      <c r="M23" s="82">
        <v>2.5000000000000001E-2</v>
      </c>
      <c r="N23" s="79">
        <v>0</v>
      </c>
      <c r="O23" s="82">
        <v>0</v>
      </c>
      <c r="P23" s="79">
        <v>0</v>
      </c>
      <c r="Q23" s="82">
        <v>0</v>
      </c>
      <c r="R23" s="79">
        <v>0</v>
      </c>
      <c r="S23" s="82">
        <v>0</v>
      </c>
      <c r="T23" s="79">
        <v>0</v>
      </c>
      <c r="U23" s="82">
        <v>0</v>
      </c>
      <c r="V23" s="79">
        <v>0</v>
      </c>
      <c r="W23" s="82">
        <v>0</v>
      </c>
      <c r="X23" s="83"/>
      <c r="Y23" s="83"/>
      <c r="Z23" s="79">
        <v>1</v>
      </c>
      <c r="AA23" s="82">
        <v>2.5000000000000001E-2</v>
      </c>
      <c r="AB23" s="79">
        <v>3</v>
      </c>
      <c r="AC23" s="82">
        <v>7.4999999999999997E-2</v>
      </c>
      <c r="AD23" s="79">
        <v>3</v>
      </c>
      <c r="AE23" s="82">
        <v>7.4999999999999997E-2</v>
      </c>
      <c r="AF23" s="79">
        <v>0</v>
      </c>
      <c r="AG23" s="82">
        <v>0</v>
      </c>
      <c r="AH23" s="79"/>
      <c r="AI23" s="80"/>
    </row>
    <row r="24" spans="2:35">
      <c r="B24" s="149"/>
      <c r="C24" s="152"/>
      <c r="D24" s="76">
        <v>38</v>
      </c>
      <c r="E24" s="77">
        <v>2</v>
      </c>
      <c r="F24" s="78">
        <v>5</v>
      </c>
      <c r="G24" s="76" t="s">
        <v>36</v>
      </c>
      <c r="H24" s="79">
        <v>38</v>
      </c>
      <c r="I24" s="79">
        <v>0</v>
      </c>
      <c r="J24" s="79">
        <v>38</v>
      </c>
      <c r="K24" s="80">
        <v>0</v>
      </c>
      <c r="L24" s="81">
        <v>1</v>
      </c>
      <c r="M24" s="82">
        <v>2.6315789473684001E-2</v>
      </c>
      <c r="N24" s="79">
        <v>0</v>
      </c>
      <c r="O24" s="82">
        <v>0</v>
      </c>
      <c r="P24" s="79">
        <v>0</v>
      </c>
      <c r="Q24" s="82">
        <v>0</v>
      </c>
      <c r="R24" s="79">
        <v>2</v>
      </c>
      <c r="S24" s="82">
        <v>5.2631578947368002E-2</v>
      </c>
      <c r="T24" s="79">
        <v>0</v>
      </c>
      <c r="U24" s="82">
        <v>0</v>
      </c>
      <c r="V24" s="79">
        <v>0</v>
      </c>
      <c r="W24" s="82">
        <v>0</v>
      </c>
      <c r="X24" s="83"/>
      <c r="Y24" s="83"/>
      <c r="Z24" s="79">
        <v>1</v>
      </c>
      <c r="AA24" s="82">
        <v>2.6315789473684001E-2</v>
      </c>
      <c r="AB24" s="79">
        <v>5</v>
      </c>
      <c r="AC24" s="82">
        <v>0.13157894736842099</v>
      </c>
      <c r="AD24" s="79">
        <v>0</v>
      </c>
      <c r="AE24" s="82">
        <v>0</v>
      </c>
      <c r="AF24" s="79">
        <v>0</v>
      </c>
      <c r="AG24" s="82">
        <v>0</v>
      </c>
      <c r="AH24" s="79"/>
      <c r="AI24" s="80"/>
    </row>
    <row r="25" spans="2:35" ht="15.75" thickBot="1">
      <c r="B25" s="149"/>
      <c r="C25" s="153"/>
      <c r="D25" s="84">
        <v>38</v>
      </c>
      <c r="E25" s="85">
        <v>2</v>
      </c>
      <c r="F25" s="86">
        <v>5</v>
      </c>
      <c r="G25" s="84" t="s">
        <v>31</v>
      </c>
      <c r="H25" s="87">
        <v>38</v>
      </c>
      <c r="I25" s="87">
        <v>0</v>
      </c>
      <c r="J25" s="87">
        <v>38</v>
      </c>
      <c r="K25" s="88">
        <v>0</v>
      </c>
      <c r="L25" s="89">
        <v>3</v>
      </c>
      <c r="M25" s="90">
        <v>7.8947368421052003E-2</v>
      </c>
      <c r="N25" s="87">
        <v>1</v>
      </c>
      <c r="O25" s="90">
        <v>2.6315789473684001E-2</v>
      </c>
      <c r="P25" s="87">
        <v>0</v>
      </c>
      <c r="Q25" s="90">
        <v>0</v>
      </c>
      <c r="R25" s="87">
        <v>0</v>
      </c>
      <c r="S25" s="90">
        <v>0</v>
      </c>
      <c r="T25" s="87">
        <v>0</v>
      </c>
      <c r="U25" s="90">
        <v>0</v>
      </c>
      <c r="V25" s="87">
        <v>0</v>
      </c>
      <c r="W25" s="90">
        <v>0</v>
      </c>
      <c r="X25" s="91"/>
      <c r="Y25" s="91"/>
      <c r="Z25" s="87">
        <v>2</v>
      </c>
      <c r="AA25" s="90">
        <v>5.2631578947368002E-2</v>
      </c>
      <c r="AB25" s="87">
        <v>7</v>
      </c>
      <c r="AC25" s="90">
        <v>0.18421052631578899</v>
      </c>
      <c r="AD25" s="87">
        <v>1</v>
      </c>
      <c r="AE25" s="90">
        <v>2.6315789473684001E-2</v>
      </c>
      <c r="AF25" s="87">
        <v>0</v>
      </c>
      <c r="AG25" s="90">
        <v>0</v>
      </c>
      <c r="AH25" s="87"/>
      <c r="AI25" s="88"/>
    </row>
    <row r="26" spans="2:35">
      <c r="B26" s="149"/>
      <c r="C26" s="151" t="s">
        <v>40</v>
      </c>
      <c r="D26" s="92">
        <v>38</v>
      </c>
      <c r="E26" s="93">
        <v>3</v>
      </c>
      <c r="F26" s="94">
        <v>1</v>
      </c>
      <c r="G26" s="68" t="s">
        <v>41</v>
      </c>
      <c r="H26" s="71">
        <v>41</v>
      </c>
      <c r="I26" s="71">
        <v>0</v>
      </c>
      <c r="J26" s="71">
        <v>41</v>
      </c>
      <c r="K26" s="72">
        <v>0</v>
      </c>
      <c r="L26" s="73">
        <v>4</v>
      </c>
      <c r="M26" s="74">
        <v>9.7560975609756004E-2</v>
      </c>
      <c r="N26" s="71">
        <v>4</v>
      </c>
      <c r="O26" s="74">
        <v>9.7560975609756004E-2</v>
      </c>
      <c r="P26" s="71">
        <v>3</v>
      </c>
      <c r="Q26" s="74">
        <v>7.3170731707316999E-2</v>
      </c>
      <c r="R26" s="71">
        <v>3</v>
      </c>
      <c r="S26" s="74">
        <v>7.3170731707316999E-2</v>
      </c>
      <c r="T26" s="71">
        <v>3</v>
      </c>
      <c r="U26" s="74">
        <v>7.3170731707316999E-2</v>
      </c>
      <c r="V26" s="71">
        <v>3</v>
      </c>
      <c r="W26" s="74">
        <v>7.3170731707316999E-2</v>
      </c>
      <c r="X26" s="75"/>
      <c r="Y26" s="75"/>
      <c r="Z26" s="71">
        <v>7</v>
      </c>
      <c r="AA26" s="74">
        <v>0.17073170731707299</v>
      </c>
      <c r="AB26" s="71">
        <v>7</v>
      </c>
      <c r="AC26" s="74">
        <v>0.17073170731707299</v>
      </c>
      <c r="AD26" s="71">
        <v>8</v>
      </c>
      <c r="AE26" s="74">
        <v>0.19512195121951201</v>
      </c>
      <c r="AF26" s="71">
        <v>3</v>
      </c>
      <c r="AG26" s="74">
        <v>7.3170731707316999E-2</v>
      </c>
      <c r="AH26" s="71"/>
      <c r="AI26" s="72"/>
    </row>
    <row r="27" spans="2:35">
      <c r="B27" s="149"/>
      <c r="C27" s="152"/>
      <c r="D27" s="95">
        <v>38</v>
      </c>
      <c r="E27" s="96">
        <v>3</v>
      </c>
      <c r="F27" s="97">
        <v>1</v>
      </c>
      <c r="G27" s="76" t="s">
        <v>42</v>
      </c>
      <c r="H27" s="79">
        <v>32</v>
      </c>
      <c r="I27" s="79">
        <v>0</v>
      </c>
      <c r="J27" s="79">
        <v>32</v>
      </c>
      <c r="K27" s="80">
        <v>0</v>
      </c>
      <c r="L27" s="81">
        <v>5</v>
      </c>
      <c r="M27" s="82">
        <v>0.15625</v>
      </c>
      <c r="N27" s="79">
        <v>4</v>
      </c>
      <c r="O27" s="82">
        <v>0.125</v>
      </c>
      <c r="P27" s="79">
        <v>0</v>
      </c>
      <c r="Q27" s="82">
        <v>0</v>
      </c>
      <c r="R27" s="79">
        <v>0</v>
      </c>
      <c r="S27" s="82">
        <v>0</v>
      </c>
      <c r="T27" s="79">
        <v>0</v>
      </c>
      <c r="U27" s="82">
        <v>0</v>
      </c>
      <c r="V27" s="79">
        <v>0</v>
      </c>
      <c r="W27" s="82">
        <v>0</v>
      </c>
      <c r="X27" s="83"/>
      <c r="Y27" s="83"/>
      <c r="Z27" s="79">
        <v>7</v>
      </c>
      <c r="AA27" s="82">
        <v>0.21875</v>
      </c>
      <c r="AB27" s="79">
        <v>7</v>
      </c>
      <c r="AC27" s="82">
        <v>0.21875</v>
      </c>
      <c r="AD27" s="79">
        <v>7</v>
      </c>
      <c r="AE27" s="82">
        <v>0.21875</v>
      </c>
      <c r="AF27" s="79">
        <v>0</v>
      </c>
      <c r="AG27" s="82">
        <v>0</v>
      </c>
      <c r="AH27" s="79"/>
      <c r="AI27" s="80"/>
    </row>
    <row r="28" spans="2:35">
      <c r="B28" s="149"/>
      <c r="C28" s="152"/>
      <c r="D28" s="95">
        <v>38</v>
      </c>
      <c r="E28" s="96">
        <v>3</v>
      </c>
      <c r="F28" s="97">
        <v>1</v>
      </c>
      <c r="G28" s="76" t="s">
        <v>43</v>
      </c>
      <c r="H28" s="79">
        <v>37</v>
      </c>
      <c r="I28" s="79">
        <v>0</v>
      </c>
      <c r="J28" s="79">
        <v>37</v>
      </c>
      <c r="K28" s="80">
        <v>0</v>
      </c>
      <c r="L28" s="81">
        <v>4</v>
      </c>
      <c r="M28" s="82">
        <v>0.108108108108108</v>
      </c>
      <c r="N28" s="79">
        <v>3</v>
      </c>
      <c r="O28" s="82">
        <v>8.1081081081081002E-2</v>
      </c>
      <c r="P28" s="79">
        <v>2</v>
      </c>
      <c r="Q28" s="82">
        <v>5.4054054054054002E-2</v>
      </c>
      <c r="R28" s="79">
        <v>2</v>
      </c>
      <c r="S28" s="82">
        <v>5.4054054054054002E-2</v>
      </c>
      <c r="T28" s="79">
        <v>2</v>
      </c>
      <c r="U28" s="82">
        <v>5.4054054054054002E-2</v>
      </c>
      <c r="V28" s="79">
        <v>2</v>
      </c>
      <c r="W28" s="82">
        <v>5.4054054054054002E-2</v>
      </c>
      <c r="X28" s="83"/>
      <c r="Y28" s="83"/>
      <c r="Z28" s="79">
        <v>3</v>
      </c>
      <c r="AA28" s="82">
        <v>8.1081081081081002E-2</v>
      </c>
      <c r="AB28" s="79">
        <v>3</v>
      </c>
      <c r="AC28" s="82">
        <v>8.1081081081081002E-2</v>
      </c>
      <c r="AD28" s="79">
        <v>5</v>
      </c>
      <c r="AE28" s="82">
        <v>0.135135135135135</v>
      </c>
      <c r="AF28" s="79">
        <v>2</v>
      </c>
      <c r="AG28" s="82">
        <v>5.4054054054054002E-2</v>
      </c>
      <c r="AH28" s="79"/>
      <c r="AI28" s="80"/>
    </row>
    <row r="29" spans="2:35">
      <c r="B29" s="149"/>
      <c r="C29" s="152"/>
      <c r="D29" s="95">
        <v>38</v>
      </c>
      <c r="E29" s="96">
        <v>3</v>
      </c>
      <c r="F29" s="97">
        <v>1</v>
      </c>
      <c r="G29" s="76" t="s">
        <v>44</v>
      </c>
      <c r="H29" s="79">
        <v>40</v>
      </c>
      <c r="I29" s="79">
        <v>0</v>
      </c>
      <c r="J29" s="79">
        <v>40</v>
      </c>
      <c r="K29" s="80">
        <v>0</v>
      </c>
      <c r="L29" s="81">
        <v>4</v>
      </c>
      <c r="M29" s="82">
        <v>0.1</v>
      </c>
      <c r="N29" s="79">
        <v>4</v>
      </c>
      <c r="O29" s="82">
        <v>0.1</v>
      </c>
      <c r="P29" s="79">
        <v>2</v>
      </c>
      <c r="Q29" s="82">
        <v>0.05</v>
      </c>
      <c r="R29" s="79">
        <v>2</v>
      </c>
      <c r="S29" s="82">
        <v>0.05</v>
      </c>
      <c r="T29" s="79">
        <v>2</v>
      </c>
      <c r="U29" s="82">
        <v>0.05</v>
      </c>
      <c r="V29" s="79">
        <v>2</v>
      </c>
      <c r="W29" s="82">
        <v>0.05</v>
      </c>
      <c r="X29" s="83"/>
      <c r="Y29" s="83"/>
      <c r="Z29" s="79">
        <v>7</v>
      </c>
      <c r="AA29" s="82">
        <v>0.17499999999999999</v>
      </c>
      <c r="AB29" s="79">
        <v>4</v>
      </c>
      <c r="AC29" s="82">
        <v>0.1</v>
      </c>
      <c r="AD29" s="79">
        <v>16</v>
      </c>
      <c r="AE29" s="82">
        <v>0.4</v>
      </c>
      <c r="AF29" s="79">
        <v>2</v>
      </c>
      <c r="AG29" s="82">
        <v>0.05</v>
      </c>
      <c r="AH29" s="79"/>
      <c r="AI29" s="80"/>
    </row>
    <row r="30" spans="2:35">
      <c r="B30" s="149"/>
      <c r="C30" s="152"/>
      <c r="D30" s="95">
        <v>38</v>
      </c>
      <c r="E30" s="96">
        <v>3</v>
      </c>
      <c r="F30" s="97">
        <v>2</v>
      </c>
      <c r="G30" s="76" t="s">
        <v>45</v>
      </c>
      <c r="H30" s="79">
        <v>38</v>
      </c>
      <c r="I30" s="79">
        <v>0</v>
      </c>
      <c r="J30" s="79">
        <v>38</v>
      </c>
      <c r="K30" s="80">
        <v>0</v>
      </c>
      <c r="L30" s="81">
        <v>3</v>
      </c>
      <c r="M30" s="82">
        <v>7.8947368421052003E-2</v>
      </c>
      <c r="N30" s="79">
        <v>3</v>
      </c>
      <c r="O30" s="82">
        <v>7.8947368421052003E-2</v>
      </c>
      <c r="P30" s="79">
        <v>3</v>
      </c>
      <c r="Q30" s="82">
        <v>7.8947368421052003E-2</v>
      </c>
      <c r="R30" s="79">
        <v>3</v>
      </c>
      <c r="S30" s="82">
        <v>7.8947368421052003E-2</v>
      </c>
      <c r="T30" s="79">
        <v>1</v>
      </c>
      <c r="U30" s="82">
        <v>2.6315789473684001E-2</v>
      </c>
      <c r="V30" s="79">
        <v>3</v>
      </c>
      <c r="W30" s="82">
        <v>7.8947368421052003E-2</v>
      </c>
      <c r="X30" s="83"/>
      <c r="Y30" s="83"/>
      <c r="Z30" s="79">
        <v>10</v>
      </c>
      <c r="AA30" s="82">
        <v>0.26315789473684198</v>
      </c>
      <c r="AB30" s="79">
        <v>10</v>
      </c>
      <c r="AC30" s="82">
        <v>0.26315789473684198</v>
      </c>
      <c r="AD30" s="79">
        <v>14</v>
      </c>
      <c r="AE30" s="82">
        <v>0.36842105263157798</v>
      </c>
      <c r="AF30" s="79">
        <v>3</v>
      </c>
      <c r="AG30" s="82">
        <v>7.8947368421052003E-2</v>
      </c>
      <c r="AH30" s="79"/>
      <c r="AI30" s="80"/>
    </row>
    <row r="31" spans="2:35">
      <c r="B31" s="149"/>
      <c r="C31" s="152"/>
      <c r="D31" s="95">
        <v>38</v>
      </c>
      <c r="E31" s="96">
        <v>3</v>
      </c>
      <c r="F31" s="97">
        <v>2</v>
      </c>
      <c r="G31" s="76" t="s">
        <v>46</v>
      </c>
      <c r="H31" s="79">
        <v>38</v>
      </c>
      <c r="I31" s="79">
        <v>0</v>
      </c>
      <c r="J31" s="79">
        <v>38</v>
      </c>
      <c r="K31" s="80">
        <v>0</v>
      </c>
      <c r="L31" s="81">
        <v>1</v>
      </c>
      <c r="M31" s="82">
        <v>2.6315789473684001E-2</v>
      </c>
      <c r="N31" s="79">
        <v>1</v>
      </c>
      <c r="O31" s="82">
        <v>2.6315789473684001E-2</v>
      </c>
      <c r="P31" s="79">
        <v>1</v>
      </c>
      <c r="Q31" s="82">
        <v>2.6315789473684001E-2</v>
      </c>
      <c r="R31" s="79">
        <v>1</v>
      </c>
      <c r="S31" s="82">
        <v>2.6315789473684001E-2</v>
      </c>
      <c r="T31" s="79">
        <v>1</v>
      </c>
      <c r="U31" s="82">
        <v>2.6315789473684001E-2</v>
      </c>
      <c r="V31" s="79">
        <v>1</v>
      </c>
      <c r="W31" s="82">
        <v>2.6315789473684001E-2</v>
      </c>
      <c r="X31" s="83"/>
      <c r="Y31" s="83"/>
      <c r="Z31" s="79">
        <v>2</v>
      </c>
      <c r="AA31" s="82">
        <v>5.2631578947368002E-2</v>
      </c>
      <c r="AB31" s="79">
        <v>1</v>
      </c>
      <c r="AC31" s="82">
        <v>2.6315789473684001E-2</v>
      </c>
      <c r="AD31" s="79">
        <v>2</v>
      </c>
      <c r="AE31" s="82">
        <v>5.2631578947368002E-2</v>
      </c>
      <c r="AF31" s="79">
        <v>2</v>
      </c>
      <c r="AG31" s="82">
        <v>5.2631578947368002E-2</v>
      </c>
      <c r="AH31" s="79"/>
      <c r="AI31" s="80"/>
    </row>
    <row r="32" spans="2:35">
      <c r="B32" s="149"/>
      <c r="C32" s="152"/>
      <c r="D32" s="95">
        <v>38</v>
      </c>
      <c r="E32" s="96">
        <v>3</v>
      </c>
      <c r="F32" s="97">
        <v>2</v>
      </c>
      <c r="G32" s="76" t="s">
        <v>47</v>
      </c>
      <c r="H32" s="79">
        <v>37</v>
      </c>
      <c r="I32" s="79">
        <v>0</v>
      </c>
      <c r="J32" s="79">
        <v>37</v>
      </c>
      <c r="K32" s="80">
        <v>0</v>
      </c>
      <c r="L32" s="81">
        <v>4</v>
      </c>
      <c r="M32" s="82">
        <v>0.108108108108108</v>
      </c>
      <c r="N32" s="79">
        <v>5</v>
      </c>
      <c r="O32" s="82">
        <v>0.135135135135135</v>
      </c>
      <c r="P32" s="79">
        <v>0</v>
      </c>
      <c r="Q32" s="82">
        <v>0</v>
      </c>
      <c r="R32" s="79">
        <v>0</v>
      </c>
      <c r="S32" s="82">
        <v>0</v>
      </c>
      <c r="T32" s="79">
        <v>0</v>
      </c>
      <c r="U32" s="82">
        <v>0</v>
      </c>
      <c r="V32" s="79">
        <v>0</v>
      </c>
      <c r="W32" s="82">
        <v>0</v>
      </c>
      <c r="X32" s="83"/>
      <c r="Y32" s="83"/>
      <c r="Z32" s="79">
        <v>6</v>
      </c>
      <c r="AA32" s="82">
        <v>0.162162162162162</v>
      </c>
      <c r="AB32" s="79">
        <v>12</v>
      </c>
      <c r="AC32" s="82">
        <v>0.32432432432432401</v>
      </c>
      <c r="AD32" s="79">
        <v>9</v>
      </c>
      <c r="AE32" s="82">
        <v>0.24324324324324301</v>
      </c>
      <c r="AF32" s="79">
        <v>0</v>
      </c>
      <c r="AG32" s="82">
        <v>0</v>
      </c>
      <c r="AH32" s="79"/>
      <c r="AI32" s="80"/>
    </row>
    <row r="33" spans="2:35">
      <c r="B33" s="149"/>
      <c r="C33" s="152"/>
      <c r="D33" s="95">
        <v>38</v>
      </c>
      <c r="E33" s="96">
        <v>3</v>
      </c>
      <c r="F33" s="97">
        <v>2</v>
      </c>
      <c r="G33" s="76" t="s">
        <v>48</v>
      </c>
      <c r="H33" s="79">
        <v>36</v>
      </c>
      <c r="I33" s="79">
        <v>0</v>
      </c>
      <c r="J33" s="79">
        <v>36</v>
      </c>
      <c r="K33" s="80">
        <v>0</v>
      </c>
      <c r="L33" s="81">
        <v>0</v>
      </c>
      <c r="M33" s="82">
        <v>0</v>
      </c>
      <c r="N33" s="79">
        <v>0</v>
      </c>
      <c r="O33" s="82">
        <v>0</v>
      </c>
      <c r="P33" s="79">
        <v>0</v>
      </c>
      <c r="Q33" s="82">
        <v>0</v>
      </c>
      <c r="R33" s="79">
        <v>0</v>
      </c>
      <c r="S33" s="82">
        <v>0</v>
      </c>
      <c r="T33" s="79">
        <v>0</v>
      </c>
      <c r="U33" s="82">
        <v>0</v>
      </c>
      <c r="V33" s="79">
        <v>0</v>
      </c>
      <c r="W33" s="82">
        <v>0</v>
      </c>
      <c r="X33" s="83"/>
      <c r="Y33" s="83"/>
      <c r="Z33" s="79">
        <v>9</v>
      </c>
      <c r="AA33" s="82">
        <v>0.25</v>
      </c>
      <c r="AB33" s="79">
        <v>0</v>
      </c>
      <c r="AC33" s="82">
        <v>0</v>
      </c>
      <c r="AD33" s="79">
        <v>9</v>
      </c>
      <c r="AE33" s="82">
        <v>0.25</v>
      </c>
      <c r="AF33" s="79">
        <v>0</v>
      </c>
      <c r="AG33" s="82">
        <v>0</v>
      </c>
      <c r="AH33" s="79"/>
      <c r="AI33" s="80"/>
    </row>
    <row r="34" spans="2:35">
      <c r="B34" s="149"/>
      <c r="C34" s="152"/>
      <c r="D34" s="95">
        <v>38</v>
      </c>
      <c r="E34" s="96">
        <v>3</v>
      </c>
      <c r="F34" s="97">
        <v>3</v>
      </c>
      <c r="G34" s="76" t="s">
        <v>49</v>
      </c>
      <c r="H34" s="79">
        <v>34</v>
      </c>
      <c r="I34" s="79">
        <v>0</v>
      </c>
      <c r="J34" s="79">
        <v>34</v>
      </c>
      <c r="K34" s="80">
        <v>0</v>
      </c>
      <c r="L34" s="81">
        <v>0</v>
      </c>
      <c r="M34" s="82">
        <v>0</v>
      </c>
      <c r="N34" s="79">
        <v>0</v>
      </c>
      <c r="O34" s="82">
        <v>0</v>
      </c>
      <c r="P34" s="79">
        <v>0</v>
      </c>
      <c r="Q34" s="82">
        <v>0</v>
      </c>
      <c r="R34" s="79">
        <v>0</v>
      </c>
      <c r="S34" s="82">
        <v>0</v>
      </c>
      <c r="T34" s="79">
        <v>0</v>
      </c>
      <c r="U34" s="82">
        <v>0</v>
      </c>
      <c r="V34" s="79">
        <v>0</v>
      </c>
      <c r="W34" s="82">
        <v>0</v>
      </c>
      <c r="X34" s="83"/>
      <c r="Y34" s="83"/>
      <c r="Z34" s="79">
        <v>1</v>
      </c>
      <c r="AA34" s="82">
        <v>2.9411764705881999E-2</v>
      </c>
      <c r="AB34" s="79">
        <v>0</v>
      </c>
      <c r="AC34" s="82">
        <v>0</v>
      </c>
      <c r="AD34" s="79">
        <v>2</v>
      </c>
      <c r="AE34" s="82">
        <v>5.8823529411763997E-2</v>
      </c>
      <c r="AF34" s="79">
        <v>0</v>
      </c>
      <c r="AG34" s="82">
        <v>0</v>
      </c>
      <c r="AH34" s="79"/>
      <c r="AI34" s="80"/>
    </row>
    <row r="35" spans="2:35">
      <c r="B35" s="149"/>
      <c r="C35" s="152"/>
      <c r="D35" s="95">
        <v>38</v>
      </c>
      <c r="E35" s="96">
        <v>3</v>
      </c>
      <c r="F35" s="97">
        <v>3</v>
      </c>
      <c r="G35" s="76" t="s">
        <v>50</v>
      </c>
      <c r="H35" s="79">
        <v>36</v>
      </c>
      <c r="I35" s="79">
        <v>0</v>
      </c>
      <c r="J35" s="79">
        <v>36</v>
      </c>
      <c r="K35" s="80">
        <v>0</v>
      </c>
      <c r="L35" s="81">
        <v>0</v>
      </c>
      <c r="M35" s="82">
        <v>0</v>
      </c>
      <c r="N35" s="79">
        <v>0</v>
      </c>
      <c r="O35" s="82">
        <v>0</v>
      </c>
      <c r="P35" s="79">
        <v>1</v>
      </c>
      <c r="Q35" s="82">
        <v>2.7777777777776999E-2</v>
      </c>
      <c r="R35" s="79">
        <v>0</v>
      </c>
      <c r="S35" s="82">
        <v>0</v>
      </c>
      <c r="T35" s="79">
        <v>0</v>
      </c>
      <c r="U35" s="82">
        <v>0</v>
      </c>
      <c r="V35" s="79">
        <v>0</v>
      </c>
      <c r="W35" s="82">
        <v>0</v>
      </c>
      <c r="X35" s="83"/>
      <c r="Y35" s="83"/>
      <c r="Z35" s="79">
        <v>5</v>
      </c>
      <c r="AA35" s="82">
        <v>0.13888888888888801</v>
      </c>
      <c r="AB35" s="79">
        <v>0</v>
      </c>
      <c r="AC35" s="82">
        <v>0</v>
      </c>
      <c r="AD35" s="79">
        <v>5</v>
      </c>
      <c r="AE35" s="82">
        <v>0.13888888888888801</v>
      </c>
      <c r="AF35" s="79">
        <v>0</v>
      </c>
      <c r="AG35" s="82">
        <v>0</v>
      </c>
      <c r="AH35" s="79"/>
      <c r="AI35" s="80"/>
    </row>
    <row r="36" spans="2:35">
      <c r="B36" s="149"/>
      <c r="C36" s="152"/>
      <c r="D36" s="95">
        <v>38</v>
      </c>
      <c r="E36" s="96">
        <v>3</v>
      </c>
      <c r="F36" s="97">
        <v>3</v>
      </c>
      <c r="G36" s="76" t="s">
        <v>51</v>
      </c>
      <c r="H36" s="79">
        <v>35</v>
      </c>
      <c r="I36" s="79">
        <v>0</v>
      </c>
      <c r="J36" s="79">
        <v>35</v>
      </c>
      <c r="K36" s="80">
        <v>0</v>
      </c>
      <c r="L36" s="81">
        <v>1</v>
      </c>
      <c r="M36" s="82">
        <v>2.8571428571428002E-2</v>
      </c>
      <c r="N36" s="79">
        <v>1</v>
      </c>
      <c r="O36" s="82">
        <v>2.8571428571428002E-2</v>
      </c>
      <c r="P36" s="79">
        <v>1</v>
      </c>
      <c r="Q36" s="82">
        <v>2.8571428571428002E-2</v>
      </c>
      <c r="R36" s="79">
        <v>1</v>
      </c>
      <c r="S36" s="82">
        <v>2.8571428571428002E-2</v>
      </c>
      <c r="T36" s="79">
        <v>1</v>
      </c>
      <c r="U36" s="82">
        <v>2.8571428571428002E-2</v>
      </c>
      <c r="V36" s="79">
        <v>1</v>
      </c>
      <c r="W36" s="82">
        <v>2.8571428571428002E-2</v>
      </c>
      <c r="X36" s="83"/>
      <c r="Y36" s="83"/>
      <c r="Z36" s="79">
        <v>2</v>
      </c>
      <c r="AA36" s="82">
        <v>5.7142857142857002E-2</v>
      </c>
      <c r="AB36" s="79">
        <v>1</v>
      </c>
      <c r="AC36" s="82">
        <v>2.8571428571428002E-2</v>
      </c>
      <c r="AD36" s="79">
        <v>8</v>
      </c>
      <c r="AE36" s="82">
        <v>0.22857142857142801</v>
      </c>
      <c r="AF36" s="79">
        <v>1</v>
      </c>
      <c r="AG36" s="82">
        <v>2.8571428571428002E-2</v>
      </c>
      <c r="AH36" s="79"/>
      <c r="AI36" s="80"/>
    </row>
    <row r="37" spans="2:35">
      <c r="B37" s="149"/>
      <c r="C37" s="152"/>
      <c r="D37" s="95">
        <v>38</v>
      </c>
      <c r="E37" s="96">
        <v>3</v>
      </c>
      <c r="F37" s="97">
        <v>3</v>
      </c>
      <c r="G37" s="76" t="s">
        <v>52</v>
      </c>
      <c r="H37" s="79">
        <v>33</v>
      </c>
      <c r="I37" s="79">
        <v>0</v>
      </c>
      <c r="J37" s="79">
        <v>33</v>
      </c>
      <c r="K37" s="80">
        <v>0</v>
      </c>
      <c r="L37" s="81">
        <v>0</v>
      </c>
      <c r="M37" s="82">
        <v>0</v>
      </c>
      <c r="N37" s="79">
        <v>0</v>
      </c>
      <c r="O37" s="82">
        <v>0</v>
      </c>
      <c r="P37" s="79">
        <v>0</v>
      </c>
      <c r="Q37" s="82">
        <v>0</v>
      </c>
      <c r="R37" s="79">
        <v>0</v>
      </c>
      <c r="S37" s="82">
        <v>0</v>
      </c>
      <c r="T37" s="79">
        <v>0</v>
      </c>
      <c r="U37" s="82">
        <v>0</v>
      </c>
      <c r="V37" s="79">
        <v>0</v>
      </c>
      <c r="W37" s="82">
        <v>0</v>
      </c>
      <c r="X37" s="83"/>
      <c r="Y37" s="83"/>
      <c r="Z37" s="79">
        <v>4</v>
      </c>
      <c r="AA37" s="82">
        <v>0.12121212121212099</v>
      </c>
      <c r="AB37" s="79">
        <v>0</v>
      </c>
      <c r="AC37" s="82">
        <v>0</v>
      </c>
      <c r="AD37" s="79">
        <v>0</v>
      </c>
      <c r="AE37" s="82">
        <v>0</v>
      </c>
      <c r="AF37" s="79">
        <v>0</v>
      </c>
      <c r="AG37" s="82">
        <v>0</v>
      </c>
      <c r="AH37" s="79"/>
      <c r="AI37" s="80"/>
    </row>
    <row r="38" spans="2:35">
      <c r="B38" s="149"/>
      <c r="C38" s="152"/>
      <c r="D38" s="95">
        <v>38</v>
      </c>
      <c r="E38" s="96">
        <v>3</v>
      </c>
      <c r="F38" s="97">
        <v>4</v>
      </c>
      <c r="G38" s="76" t="s">
        <v>60</v>
      </c>
      <c r="H38" s="79">
        <v>34</v>
      </c>
      <c r="I38" s="79">
        <v>0</v>
      </c>
      <c r="J38" s="79">
        <v>34</v>
      </c>
      <c r="K38" s="80">
        <v>0</v>
      </c>
      <c r="L38" s="81">
        <v>5</v>
      </c>
      <c r="M38" s="82">
        <v>0.14705882352941099</v>
      </c>
      <c r="N38" s="79">
        <v>4</v>
      </c>
      <c r="O38" s="82">
        <v>0.11764705882352899</v>
      </c>
      <c r="P38" s="79">
        <v>2</v>
      </c>
      <c r="Q38" s="82">
        <v>5.8823529411763997E-2</v>
      </c>
      <c r="R38" s="79">
        <v>0</v>
      </c>
      <c r="S38" s="82">
        <v>0</v>
      </c>
      <c r="T38" s="79">
        <v>0</v>
      </c>
      <c r="U38" s="82">
        <v>0</v>
      </c>
      <c r="V38" s="79">
        <v>2</v>
      </c>
      <c r="W38" s="82">
        <v>5.8823529411763997E-2</v>
      </c>
      <c r="X38" s="83"/>
      <c r="Y38" s="83"/>
      <c r="Z38" s="79">
        <v>8</v>
      </c>
      <c r="AA38" s="82">
        <v>0.23529411764705799</v>
      </c>
      <c r="AB38" s="79">
        <v>0</v>
      </c>
      <c r="AC38" s="82">
        <v>0</v>
      </c>
      <c r="AD38" s="79">
        <v>9</v>
      </c>
      <c r="AE38" s="82">
        <v>0.26470588235294101</v>
      </c>
      <c r="AF38" s="79">
        <v>0</v>
      </c>
      <c r="AG38" s="82">
        <v>0</v>
      </c>
      <c r="AH38" s="79"/>
      <c r="AI38" s="80"/>
    </row>
    <row r="39" spans="2:35">
      <c r="B39" s="149"/>
      <c r="C39" s="152"/>
      <c r="D39" s="95">
        <v>38</v>
      </c>
      <c r="E39" s="96">
        <v>3</v>
      </c>
      <c r="F39" s="97">
        <v>4</v>
      </c>
      <c r="G39" s="76" t="s">
        <v>53</v>
      </c>
      <c r="H39" s="79">
        <v>33</v>
      </c>
      <c r="I39" s="79">
        <v>0</v>
      </c>
      <c r="J39" s="79">
        <v>33</v>
      </c>
      <c r="K39" s="80">
        <v>0</v>
      </c>
      <c r="L39" s="81">
        <v>6</v>
      </c>
      <c r="M39" s="82">
        <v>0.18181818181818099</v>
      </c>
      <c r="N39" s="79">
        <v>3</v>
      </c>
      <c r="O39" s="82">
        <v>9.0909090909089996E-2</v>
      </c>
      <c r="P39" s="79">
        <v>1</v>
      </c>
      <c r="Q39" s="82">
        <v>3.0303030303029999E-2</v>
      </c>
      <c r="R39" s="79">
        <v>1</v>
      </c>
      <c r="S39" s="82">
        <v>3.0303030303029999E-2</v>
      </c>
      <c r="T39" s="79">
        <v>1</v>
      </c>
      <c r="U39" s="82">
        <v>3.0303030303029999E-2</v>
      </c>
      <c r="V39" s="79">
        <v>5</v>
      </c>
      <c r="W39" s="82">
        <v>0.15151515151515099</v>
      </c>
      <c r="X39" s="83"/>
      <c r="Y39" s="83"/>
      <c r="Z39" s="79">
        <v>17</v>
      </c>
      <c r="AA39" s="82">
        <v>0.51515151515151503</v>
      </c>
      <c r="AB39" s="79">
        <v>11</v>
      </c>
      <c r="AC39" s="82">
        <v>0.33333333333333298</v>
      </c>
      <c r="AD39" s="79">
        <v>11</v>
      </c>
      <c r="AE39" s="82">
        <v>0.33333333333333298</v>
      </c>
      <c r="AF39" s="79">
        <v>1</v>
      </c>
      <c r="AG39" s="82">
        <v>3.0303030303029999E-2</v>
      </c>
      <c r="AH39" s="79"/>
      <c r="AI39" s="80"/>
    </row>
    <row r="40" spans="2:35">
      <c r="B40" s="149"/>
      <c r="C40" s="152"/>
      <c r="D40" s="95">
        <v>38</v>
      </c>
      <c r="E40" s="96">
        <v>3</v>
      </c>
      <c r="F40" s="97">
        <v>4</v>
      </c>
      <c r="G40" s="76" t="s">
        <v>54</v>
      </c>
      <c r="H40" s="79">
        <v>31</v>
      </c>
      <c r="I40" s="79">
        <v>0</v>
      </c>
      <c r="J40" s="79">
        <v>31</v>
      </c>
      <c r="K40" s="80">
        <v>0</v>
      </c>
      <c r="L40" s="81">
        <v>1</v>
      </c>
      <c r="M40" s="82">
        <v>3.2258064516128997E-2</v>
      </c>
      <c r="N40" s="79">
        <v>2</v>
      </c>
      <c r="O40" s="82">
        <v>6.4516129032257993E-2</v>
      </c>
      <c r="P40" s="79">
        <v>0</v>
      </c>
      <c r="Q40" s="82">
        <v>0</v>
      </c>
      <c r="R40" s="79">
        <v>2</v>
      </c>
      <c r="S40" s="82">
        <v>6.4516129032257993E-2</v>
      </c>
      <c r="T40" s="79">
        <v>1</v>
      </c>
      <c r="U40" s="82">
        <v>3.2258064516128997E-2</v>
      </c>
      <c r="V40" s="79">
        <v>2</v>
      </c>
      <c r="W40" s="82">
        <v>6.4516129032257993E-2</v>
      </c>
      <c r="X40" s="83"/>
      <c r="Y40" s="83"/>
      <c r="Z40" s="79">
        <v>6</v>
      </c>
      <c r="AA40" s="82">
        <v>0.19354838709677399</v>
      </c>
      <c r="AB40" s="79">
        <v>0</v>
      </c>
      <c r="AC40" s="82">
        <v>0</v>
      </c>
      <c r="AD40" s="79">
        <v>7</v>
      </c>
      <c r="AE40" s="82">
        <v>0.225806451612903</v>
      </c>
      <c r="AF40" s="79">
        <v>1</v>
      </c>
      <c r="AG40" s="82">
        <v>3.2258064516128997E-2</v>
      </c>
      <c r="AH40" s="79"/>
      <c r="AI40" s="80"/>
    </row>
    <row r="41" spans="2:35">
      <c r="B41" s="149"/>
      <c r="C41" s="152"/>
      <c r="D41" s="95">
        <v>38</v>
      </c>
      <c r="E41" s="96">
        <v>3</v>
      </c>
      <c r="F41" s="97">
        <v>4</v>
      </c>
      <c r="G41" s="76" t="s">
        <v>65</v>
      </c>
      <c r="H41" s="79">
        <v>31</v>
      </c>
      <c r="I41" s="79">
        <v>0</v>
      </c>
      <c r="J41" s="79">
        <v>31</v>
      </c>
      <c r="K41" s="80">
        <v>0</v>
      </c>
      <c r="L41" s="81">
        <v>7</v>
      </c>
      <c r="M41" s="82">
        <v>0.225806451612903</v>
      </c>
      <c r="N41" s="79">
        <v>19</v>
      </c>
      <c r="O41" s="82">
        <v>0.61290322580645096</v>
      </c>
      <c r="P41" s="79">
        <v>0</v>
      </c>
      <c r="Q41" s="82">
        <v>0</v>
      </c>
      <c r="R41" s="79">
        <v>1</v>
      </c>
      <c r="S41" s="82">
        <v>3.2258064516128997E-2</v>
      </c>
      <c r="T41" s="79">
        <v>0</v>
      </c>
      <c r="U41" s="82">
        <v>0</v>
      </c>
      <c r="V41" s="79">
        <v>0</v>
      </c>
      <c r="W41" s="82">
        <v>0</v>
      </c>
      <c r="X41" s="83"/>
      <c r="Y41" s="83"/>
      <c r="Z41" s="79">
        <v>13</v>
      </c>
      <c r="AA41" s="82">
        <v>0.41935483870967699</v>
      </c>
      <c r="AB41" s="79">
        <v>12</v>
      </c>
      <c r="AC41" s="82">
        <v>0.38709677419354799</v>
      </c>
      <c r="AD41" s="79">
        <v>15</v>
      </c>
      <c r="AE41" s="82">
        <v>0.483870967741935</v>
      </c>
      <c r="AF41" s="79">
        <v>0</v>
      </c>
      <c r="AG41" s="82">
        <v>0</v>
      </c>
      <c r="AH41" s="79"/>
      <c r="AI41" s="80"/>
    </row>
    <row r="42" spans="2:35">
      <c r="B42" s="149"/>
      <c r="C42" s="152"/>
      <c r="D42" s="95">
        <v>38</v>
      </c>
      <c r="E42" s="96">
        <v>3</v>
      </c>
      <c r="F42" s="97">
        <v>5</v>
      </c>
      <c r="G42" s="76" t="s">
        <v>55</v>
      </c>
      <c r="H42" s="79">
        <v>37</v>
      </c>
      <c r="I42" s="79">
        <v>0</v>
      </c>
      <c r="J42" s="79">
        <v>37</v>
      </c>
      <c r="K42" s="80">
        <v>0</v>
      </c>
      <c r="L42" s="81">
        <v>11</v>
      </c>
      <c r="M42" s="82">
        <v>0.29729729729729698</v>
      </c>
      <c r="N42" s="79">
        <v>8</v>
      </c>
      <c r="O42" s="82">
        <v>0.21621621621621601</v>
      </c>
      <c r="P42" s="79">
        <v>7</v>
      </c>
      <c r="Q42" s="82">
        <v>0.18918918918918901</v>
      </c>
      <c r="R42" s="79">
        <v>0</v>
      </c>
      <c r="S42" s="82">
        <v>0</v>
      </c>
      <c r="T42" s="79">
        <v>0</v>
      </c>
      <c r="U42" s="82">
        <v>0</v>
      </c>
      <c r="V42" s="79">
        <v>0</v>
      </c>
      <c r="W42" s="82">
        <v>0</v>
      </c>
      <c r="X42" s="83"/>
      <c r="Y42" s="83"/>
      <c r="Z42" s="79">
        <v>9</v>
      </c>
      <c r="AA42" s="82">
        <v>0.24324324324324301</v>
      </c>
      <c r="AB42" s="79">
        <v>10</v>
      </c>
      <c r="AC42" s="82">
        <v>0.27027027027027001</v>
      </c>
      <c r="AD42" s="79">
        <v>8</v>
      </c>
      <c r="AE42" s="82">
        <v>0.21621621621621601</v>
      </c>
      <c r="AF42" s="79">
        <v>8</v>
      </c>
      <c r="AG42" s="82">
        <v>0.21621621621621601</v>
      </c>
      <c r="AH42" s="79"/>
      <c r="AI42" s="80"/>
    </row>
    <row r="43" spans="2:35">
      <c r="B43" s="149"/>
      <c r="C43" s="152"/>
      <c r="D43" s="95">
        <v>38</v>
      </c>
      <c r="E43" s="96">
        <v>3</v>
      </c>
      <c r="F43" s="97">
        <v>5</v>
      </c>
      <c r="G43" s="76" t="s">
        <v>56</v>
      </c>
      <c r="H43" s="79">
        <v>37</v>
      </c>
      <c r="I43" s="79">
        <v>0</v>
      </c>
      <c r="J43" s="79">
        <v>37</v>
      </c>
      <c r="K43" s="80">
        <v>0</v>
      </c>
      <c r="L43" s="81">
        <v>12</v>
      </c>
      <c r="M43" s="82">
        <v>0.32432432432432401</v>
      </c>
      <c r="N43" s="79">
        <v>13</v>
      </c>
      <c r="O43" s="82">
        <v>0.35135135135135098</v>
      </c>
      <c r="P43" s="79">
        <v>15</v>
      </c>
      <c r="Q43" s="82">
        <v>0.40540540540540498</v>
      </c>
      <c r="R43" s="79">
        <v>0</v>
      </c>
      <c r="S43" s="82">
        <v>0</v>
      </c>
      <c r="T43" s="79">
        <v>0</v>
      </c>
      <c r="U43" s="82">
        <v>0</v>
      </c>
      <c r="V43" s="79">
        <v>0</v>
      </c>
      <c r="W43" s="82">
        <v>0</v>
      </c>
      <c r="X43" s="83"/>
      <c r="Y43" s="83"/>
      <c r="Z43" s="79">
        <v>3</v>
      </c>
      <c r="AA43" s="82">
        <v>8.1081081081081002E-2</v>
      </c>
      <c r="AB43" s="79">
        <v>18</v>
      </c>
      <c r="AC43" s="82">
        <v>0.48648648648648601</v>
      </c>
      <c r="AD43" s="79">
        <v>16</v>
      </c>
      <c r="AE43" s="82">
        <v>0.43243243243243201</v>
      </c>
      <c r="AF43" s="79">
        <v>4</v>
      </c>
      <c r="AG43" s="82">
        <v>0.108108108108108</v>
      </c>
      <c r="AH43" s="79"/>
      <c r="AI43" s="80"/>
    </row>
    <row r="44" spans="2:35">
      <c r="B44" s="149"/>
      <c r="C44" s="152"/>
      <c r="D44" s="95">
        <v>38</v>
      </c>
      <c r="E44" s="96">
        <v>3</v>
      </c>
      <c r="F44" s="97">
        <v>5</v>
      </c>
      <c r="G44" s="76" t="s">
        <v>57</v>
      </c>
      <c r="H44" s="79">
        <v>38</v>
      </c>
      <c r="I44" s="79">
        <v>0</v>
      </c>
      <c r="J44" s="79">
        <v>38</v>
      </c>
      <c r="K44" s="80">
        <v>0</v>
      </c>
      <c r="L44" s="81">
        <v>13</v>
      </c>
      <c r="M44" s="82">
        <v>0.34210526315789402</v>
      </c>
      <c r="N44" s="79">
        <v>18</v>
      </c>
      <c r="O44" s="82">
        <v>0.47368421052631499</v>
      </c>
      <c r="P44" s="79">
        <v>21</v>
      </c>
      <c r="Q44" s="82">
        <v>0.55263157894736803</v>
      </c>
      <c r="R44" s="79">
        <v>0</v>
      </c>
      <c r="S44" s="82">
        <v>0</v>
      </c>
      <c r="T44" s="79">
        <v>0</v>
      </c>
      <c r="U44" s="82">
        <v>0</v>
      </c>
      <c r="V44" s="79">
        <v>0</v>
      </c>
      <c r="W44" s="82">
        <v>0</v>
      </c>
      <c r="X44" s="83"/>
      <c r="Y44" s="83"/>
      <c r="Z44" s="79">
        <v>13</v>
      </c>
      <c r="AA44" s="82">
        <v>0.34210526315789402</v>
      </c>
      <c r="AB44" s="79">
        <v>29</v>
      </c>
      <c r="AC44" s="82">
        <v>0.76315789473684204</v>
      </c>
      <c r="AD44" s="79">
        <v>12</v>
      </c>
      <c r="AE44" s="82">
        <v>0.31578947368421001</v>
      </c>
      <c r="AF44" s="79">
        <v>5</v>
      </c>
      <c r="AG44" s="82">
        <v>0.13157894736842099</v>
      </c>
      <c r="AH44" s="79"/>
      <c r="AI44" s="80"/>
    </row>
    <row r="45" spans="2:35" ht="15.75" thickBot="1">
      <c r="B45" s="150"/>
      <c r="C45" s="153"/>
      <c r="D45" s="98">
        <v>38</v>
      </c>
      <c r="E45" s="99">
        <v>3</v>
      </c>
      <c r="F45" s="100">
        <v>5</v>
      </c>
      <c r="G45" s="84" t="s">
        <v>58</v>
      </c>
      <c r="H45" s="87">
        <v>36</v>
      </c>
      <c r="I45" s="87">
        <v>0</v>
      </c>
      <c r="J45" s="87">
        <v>36</v>
      </c>
      <c r="K45" s="88">
        <v>0</v>
      </c>
      <c r="L45" s="89">
        <v>19</v>
      </c>
      <c r="M45" s="90">
        <v>0.52777777777777701</v>
      </c>
      <c r="N45" s="87">
        <v>20</v>
      </c>
      <c r="O45" s="90">
        <v>0.55555555555555503</v>
      </c>
      <c r="P45" s="87">
        <v>12</v>
      </c>
      <c r="Q45" s="90">
        <v>0.33333333333333298</v>
      </c>
      <c r="R45" s="87">
        <v>0</v>
      </c>
      <c r="S45" s="90">
        <v>0</v>
      </c>
      <c r="T45" s="87">
        <v>3</v>
      </c>
      <c r="U45" s="90">
        <v>8.3333333333332996E-2</v>
      </c>
      <c r="V45" s="87">
        <v>0</v>
      </c>
      <c r="W45" s="90">
        <v>0</v>
      </c>
      <c r="X45" s="91"/>
      <c r="Y45" s="91"/>
      <c r="Z45" s="87">
        <v>17</v>
      </c>
      <c r="AA45" s="90">
        <v>0.47222222222222199</v>
      </c>
      <c r="AB45" s="87">
        <v>36</v>
      </c>
      <c r="AC45" s="90">
        <v>1</v>
      </c>
      <c r="AD45" s="87">
        <v>13</v>
      </c>
      <c r="AE45" s="90">
        <v>0.36111111111111099</v>
      </c>
      <c r="AF45" s="87">
        <v>0</v>
      </c>
      <c r="AG45" s="90">
        <v>0</v>
      </c>
      <c r="AH45" s="87"/>
      <c r="AI45" s="88"/>
    </row>
    <row r="46" spans="2:35" ht="15.75" thickBot="1">
      <c r="B46" s="154" t="s">
        <v>67</v>
      </c>
      <c r="C46" s="155"/>
      <c r="D46" s="155"/>
      <c r="E46" s="155"/>
      <c r="F46" s="156"/>
      <c r="G46" s="101"/>
      <c r="H46" s="102">
        <f>SUM(H6:H45)</f>
        <v>1463</v>
      </c>
      <c r="I46" s="103">
        <f>SUM(I6:I45)</f>
        <v>0</v>
      </c>
      <c r="J46" s="103">
        <f>SUBTOTAL(9,J6:J45)</f>
        <v>1463</v>
      </c>
      <c r="K46" s="104">
        <f>I46/H46</f>
        <v>0</v>
      </c>
      <c r="L46" s="101">
        <f>SUM(L6:L45)</f>
        <v>155</v>
      </c>
      <c r="M46" s="105">
        <f>L46/(SUMIFS($J$6:$J$45,L6:L45,"&gt;=0"))</f>
        <v>0.10594668489405332</v>
      </c>
      <c r="N46" s="103">
        <f>SUM(N6:N45)</f>
        <v>166</v>
      </c>
      <c r="O46" s="105">
        <f>N46/(SUMIFS($J$6:$J$45,N6:N45,"&gt;=0"))</f>
        <v>0.11346548188653452</v>
      </c>
      <c r="P46" s="103">
        <f>SUM(P6:P45)</f>
        <v>87</v>
      </c>
      <c r="Q46" s="105">
        <f>P46/(SUMIFS($J$6:$J$45,P6:P45,"&gt;=0"))</f>
        <v>5.9466848940533154E-2</v>
      </c>
      <c r="R46" s="103">
        <f>SUM(R6:R45)</f>
        <v>33</v>
      </c>
      <c r="S46" s="106">
        <f>R46/(SUMIFS($J$6:$J$45,R6:R45,"&gt;=0"))</f>
        <v>2.2556390977443608E-2</v>
      </c>
      <c r="T46" s="103">
        <f>SUM(T6:T45)</f>
        <v>28</v>
      </c>
      <c r="U46" s="105">
        <f>T46/(SUMIFS($J$6:$J$45,T6:T45,"&gt;=0"))</f>
        <v>1.9138755980861243E-2</v>
      </c>
      <c r="V46" s="103">
        <f>SUM(V6:V45)</f>
        <v>36</v>
      </c>
      <c r="W46" s="105">
        <f>V46/(SUMIFS($J$6:$J$45,V6:V45,"&gt;=0"))</f>
        <v>2.4606971975393029E-2</v>
      </c>
      <c r="X46" s="103">
        <f>SUM(X6:X45)</f>
        <v>0</v>
      </c>
      <c r="Y46" s="105" t="e">
        <f>X46/(SUMIFS($J$6:$J$45,X6:X45,"&gt;=0"))</f>
        <v>#DIV/0!</v>
      </c>
      <c r="Z46" s="103">
        <f>SUM(Z6:Z45)</f>
        <v>236</v>
      </c>
      <c r="AA46" s="105">
        <f>Z46/(SUMIFS($J$6:$J$45,Z6:Z45,"&gt;=0"))</f>
        <v>0.16131237183868763</v>
      </c>
      <c r="AB46" s="103">
        <f>SUM(AB6:AB45)</f>
        <v>233</v>
      </c>
      <c r="AC46" s="105">
        <f>AB46/(SUMIFS($J$6:$J$45,AB6:AB45,"&gt;=0"))</f>
        <v>0.15926179084073822</v>
      </c>
      <c r="AD46" s="103">
        <f>SUM(AD6:AD45)</f>
        <v>270</v>
      </c>
      <c r="AE46" s="105">
        <f>AD46/(SUMIFS($J$6:$J$45,AD6:AD45,"&gt;=0"))</f>
        <v>0.18455228981544772</v>
      </c>
      <c r="AF46" s="103">
        <f>SUM(AF6:AF45)</f>
        <v>47</v>
      </c>
      <c r="AG46" s="105">
        <f>AF46/(SUMIFS($J$6:$J$45,AF6:AF45,"&gt;=0"))</f>
        <v>3.2125768967874231E-2</v>
      </c>
      <c r="AH46" s="103">
        <f>SUM(AH6:AH45)</f>
        <v>0</v>
      </c>
      <c r="AI46" s="107" t="e">
        <f>AH46/(SUMIFS($J$6:$J$45,AH6:AH45,"&gt;=0"))</f>
        <v>#DIV/0!</v>
      </c>
    </row>
    <row r="47" spans="2:35" ht="6.75" customHeight="1" thickBot="1"/>
    <row r="48" spans="2:35" ht="15.75" thickBot="1">
      <c r="B48" s="166" t="s">
        <v>68</v>
      </c>
      <c r="C48" s="167"/>
      <c r="D48" s="167"/>
      <c r="E48" s="167"/>
      <c r="F48" s="168"/>
      <c r="G48" s="164" t="s">
        <v>75</v>
      </c>
      <c r="H48" s="175"/>
      <c r="I48" s="165"/>
      <c r="J48" s="164" t="s">
        <v>3</v>
      </c>
      <c r="K48" s="165"/>
      <c r="L48" s="108" t="s">
        <v>76</v>
      </c>
      <c r="M48" s="109" t="s">
        <v>77</v>
      </c>
      <c r="N48" s="109" t="s">
        <v>76</v>
      </c>
      <c r="O48" s="109" t="s">
        <v>77</v>
      </c>
      <c r="P48" s="109" t="s">
        <v>76</v>
      </c>
      <c r="Q48" s="109" t="s">
        <v>77</v>
      </c>
      <c r="R48" s="109" t="s">
        <v>76</v>
      </c>
      <c r="S48" s="109" t="s">
        <v>77</v>
      </c>
      <c r="T48" s="109" t="s">
        <v>76</v>
      </c>
      <c r="U48" s="109" t="s">
        <v>77</v>
      </c>
      <c r="V48" s="109" t="s">
        <v>76</v>
      </c>
      <c r="W48" s="109" t="s">
        <v>77</v>
      </c>
      <c r="X48" s="109" t="s">
        <v>76</v>
      </c>
      <c r="Y48" s="109" t="s">
        <v>77</v>
      </c>
      <c r="Z48" s="109" t="s">
        <v>76</v>
      </c>
      <c r="AA48" s="109" t="s">
        <v>77</v>
      </c>
      <c r="AB48" s="109" t="s">
        <v>76</v>
      </c>
      <c r="AC48" s="109" t="s">
        <v>77</v>
      </c>
      <c r="AD48" s="109" t="s">
        <v>76</v>
      </c>
      <c r="AE48" s="109" t="s">
        <v>77</v>
      </c>
      <c r="AF48" s="109" t="s">
        <v>76</v>
      </c>
      <c r="AG48" s="109" t="s">
        <v>77</v>
      </c>
      <c r="AH48" s="109" t="s">
        <v>76</v>
      </c>
      <c r="AI48" s="110" t="s">
        <v>77</v>
      </c>
    </row>
    <row r="49" spans="2:35">
      <c r="B49" s="169"/>
      <c r="C49" s="170"/>
      <c r="D49" s="170"/>
      <c r="E49" s="170"/>
      <c r="F49" s="171"/>
      <c r="G49" s="176" t="s">
        <v>69</v>
      </c>
      <c r="H49" s="180"/>
      <c r="I49" s="111">
        <v>1</v>
      </c>
      <c r="J49" s="176">
        <f t="shared" ref="J49:J54" si="0">SUMIFS($J$6:$J$45,$F$6:$F$45,I49)</f>
        <v>305</v>
      </c>
      <c r="K49" s="177"/>
      <c r="L49" s="112">
        <f>SUMIFS(L6:L45,$F$6:$F$45,$I49)</f>
        <v>37</v>
      </c>
      <c r="M49" s="113">
        <f>L49/$J49</f>
        <v>0.12131147540983607</v>
      </c>
      <c r="N49" s="114">
        <f>SUMIFS(N6:N45,$F$6:$F$45,$I49)</f>
        <v>36</v>
      </c>
      <c r="O49" s="113">
        <f>N49/$J49</f>
        <v>0.11803278688524591</v>
      </c>
      <c r="P49" s="114">
        <f>SUMIFS(P6:P45,$F$6:$F$45,$I49)</f>
        <v>12</v>
      </c>
      <c r="Q49" s="113">
        <f>P49/$J49</f>
        <v>3.9344262295081971E-2</v>
      </c>
      <c r="R49" s="114">
        <f>SUMIFS(R6:R45,$F$6:$F$45,$I49)</f>
        <v>13</v>
      </c>
      <c r="S49" s="113">
        <f>R49/$J49</f>
        <v>4.2622950819672129E-2</v>
      </c>
      <c r="T49" s="114">
        <f>SUMIFS(T6:T45,$F$6:$F$45,$I49)</f>
        <v>13</v>
      </c>
      <c r="U49" s="113">
        <f>T49/$J49</f>
        <v>4.2622950819672129E-2</v>
      </c>
      <c r="V49" s="114">
        <f>SUMIFS(V6:V45,$F$6:$F$45,$I49)</f>
        <v>13</v>
      </c>
      <c r="W49" s="113">
        <f>V49/$J49</f>
        <v>4.2622950819672129E-2</v>
      </c>
      <c r="X49" s="114">
        <f>SUMIFS(X6:X45,$F$6:$F$45,$I49)</f>
        <v>0</v>
      </c>
      <c r="Y49" s="113">
        <f>X49/$J49</f>
        <v>0</v>
      </c>
      <c r="Z49" s="114">
        <f>SUMIFS(Z6:Z45,$F$6:$F$45,$I49)</f>
        <v>56</v>
      </c>
      <c r="AA49" s="113">
        <f>Z49/$J49</f>
        <v>0.18360655737704917</v>
      </c>
      <c r="AB49" s="114">
        <f>SUMIFS(AB6:AB45,$F$6:$F$45,$I49)</f>
        <v>35</v>
      </c>
      <c r="AC49" s="113">
        <f>AB49/$J49</f>
        <v>0.11475409836065574</v>
      </c>
      <c r="AD49" s="114">
        <f>SUMIFS(AD6:AD45,$F$6:$F$45,$I49)</f>
        <v>63</v>
      </c>
      <c r="AE49" s="113">
        <f>AD49/$J49</f>
        <v>0.20655737704918034</v>
      </c>
      <c r="AF49" s="114">
        <f>SUMIFS(AF6:AF45,$F$6:$F$45,$I49)</f>
        <v>13</v>
      </c>
      <c r="AG49" s="113">
        <f>AF49/$J49</f>
        <v>4.2622950819672129E-2</v>
      </c>
      <c r="AH49" s="114">
        <f>SUMIFS(AH6:AH45,$F$6:$F$45,$I49)</f>
        <v>0</v>
      </c>
      <c r="AI49" s="113">
        <f>AH49/$J49</f>
        <v>0</v>
      </c>
    </row>
    <row r="50" spans="2:35">
      <c r="B50" s="169"/>
      <c r="C50" s="170"/>
      <c r="D50" s="170"/>
      <c r="E50" s="170"/>
      <c r="F50" s="171"/>
      <c r="G50" s="178" t="s">
        <v>70</v>
      </c>
      <c r="H50" s="181"/>
      <c r="I50" s="115">
        <v>2</v>
      </c>
      <c r="J50" s="178">
        <f t="shared" si="0"/>
        <v>290</v>
      </c>
      <c r="K50" s="179"/>
      <c r="L50" s="116">
        <f>SUMIFS(L6:L45,$F$6:$F$45,$I50)</f>
        <v>16</v>
      </c>
      <c r="M50" s="117">
        <f t="shared" ref="M50:M54" si="1">L50/$J50</f>
        <v>5.5172413793103448E-2</v>
      </c>
      <c r="N50" s="118">
        <f>SUMIFS(N6:N45,$F$6:$F$45,$I50)</f>
        <v>13</v>
      </c>
      <c r="O50" s="117">
        <f t="shared" ref="O50" si="2">N50/$J50</f>
        <v>4.4827586206896551E-2</v>
      </c>
      <c r="P50" s="118">
        <f>SUMIFS(P6:P45,$F$6:$F$45,$I50)</f>
        <v>6</v>
      </c>
      <c r="Q50" s="117">
        <f t="shared" ref="Q50" si="3">P50/$J50</f>
        <v>2.0689655172413793E-2</v>
      </c>
      <c r="R50" s="118">
        <f>SUMIFS(R6:R45,$F$6:$F$45,$I50)</f>
        <v>6</v>
      </c>
      <c r="S50" s="117">
        <f t="shared" ref="S50" si="4">R50/$J50</f>
        <v>2.0689655172413793E-2</v>
      </c>
      <c r="T50" s="118">
        <f>SUMIFS(T6:T45,$F$6:$F$45,$I50)</f>
        <v>4</v>
      </c>
      <c r="U50" s="117">
        <f>T50/$J50</f>
        <v>1.3793103448275862E-2</v>
      </c>
      <c r="V50" s="118">
        <f>SUMIFS(V6:V45,$F$6:$F$45,$I50)</f>
        <v>6</v>
      </c>
      <c r="W50" s="117">
        <f t="shared" ref="W50" si="5">V50/$J50</f>
        <v>2.0689655172413793E-2</v>
      </c>
      <c r="X50" s="118">
        <f>SUMIFS(X6:X45,$F$6:$F$45,$I50)</f>
        <v>0</v>
      </c>
      <c r="Y50" s="117">
        <f t="shared" ref="Y50" si="6">X50/$J50</f>
        <v>0</v>
      </c>
      <c r="Z50" s="118">
        <f>SUMIFS(Z6:Z45,$F$6:$F$45,$I50)</f>
        <v>45</v>
      </c>
      <c r="AA50" s="117">
        <f t="shared" ref="AA50" si="7">Z50/$J50</f>
        <v>0.15517241379310345</v>
      </c>
      <c r="AB50" s="118">
        <f>SUMIFS(AB6:AB45,$F$6:$F$45,$I50)</f>
        <v>29</v>
      </c>
      <c r="AC50" s="117">
        <f t="shared" ref="AC50" si="8">AB50/$J50</f>
        <v>0.1</v>
      </c>
      <c r="AD50" s="118">
        <f>SUMIFS(AD6:AD45,$F$6:$F$45,$I50)</f>
        <v>61</v>
      </c>
      <c r="AE50" s="117">
        <f t="shared" ref="AE50" si="9">AD50/$J50</f>
        <v>0.2103448275862069</v>
      </c>
      <c r="AF50" s="118">
        <f>SUMIFS(AF6:AF45,$F$6:$F$45,$I50)</f>
        <v>7</v>
      </c>
      <c r="AG50" s="117">
        <f t="shared" ref="AG50" si="10">AF50/$J50</f>
        <v>2.4137931034482758E-2</v>
      </c>
      <c r="AH50" s="118">
        <f>SUMIFS(AH6:AH45,$F$6:$F$45,$I50)</f>
        <v>0</v>
      </c>
      <c r="AI50" s="117">
        <f t="shared" ref="AI50" si="11">AH50/$J50</f>
        <v>0</v>
      </c>
    </row>
    <row r="51" spans="2:35">
      <c r="B51" s="169"/>
      <c r="C51" s="170"/>
      <c r="D51" s="170"/>
      <c r="E51" s="170"/>
      <c r="F51" s="171"/>
      <c r="G51" s="178" t="s">
        <v>71</v>
      </c>
      <c r="H51" s="181"/>
      <c r="I51" s="115">
        <v>3</v>
      </c>
      <c r="J51" s="178">
        <f t="shared" si="0"/>
        <v>294</v>
      </c>
      <c r="K51" s="179"/>
      <c r="L51" s="116">
        <f>SUMIFS(L6:L45,$F$6:$F$45,$I51)</f>
        <v>9</v>
      </c>
      <c r="M51" s="117">
        <f t="shared" si="1"/>
        <v>3.0612244897959183E-2</v>
      </c>
      <c r="N51" s="118">
        <f>SUMIFS(N6:N45,$F$6:$F$45,$I51)</f>
        <v>15</v>
      </c>
      <c r="O51" s="117">
        <f t="shared" ref="O51" si="12">N51/$J51</f>
        <v>5.1020408163265307E-2</v>
      </c>
      <c r="P51" s="118">
        <f>SUMIFS(P6:P45,$F$6:$F$45,$I51)</f>
        <v>7</v>
      </c>
      <c r="Q51" s="117">
        <f t="shared" ref="Q51" si="13">P51/$J51</f>
        <v>2.3809523809523808E-2</v>
      </c>
      <c r="R51" s="118">
        <f>SUMIFS(R6:R45,$F$6:$F$45,$I51)</f>
        <v>6</v>
      </c>
      <c r="S51" s="117">
        <f t="shared" ref="S51" si="14">R51/$J51</f>
        <v>2.0408163265306121E-2</v>
      </c>
      <c r="T51" s="118">
        <f>SUMIFS(T6:T45,$F$6:$F$45,$I51)</f>
        <v>6</v>
      </c>
      <c r="U51" s="117">
        <f t="shared" ref="U51" si="15">T51/$J51</f>
        <v>2.0408163265306121E-2</v>
      </c>
      <c r="V51" s="118">
        <f>SUMIFS(V6:V45,$F$6:$F$45,$I51)</f>
        <v>6</v>
      </c>
      <c r="W51" s="117">
        <f t="shared" ref="W51" si="16">V51/$J51</f>
        <v>2.0408163265306121E-2</v>
      </c>
      <c r="X51" s="118">
        <f>SUMIFS(X6:X45,$F$6:$F$45,$I51)</f>
        <v>0</v>
      </c>
      <c r="Y51" s="117">
        <f t="shared" ref="Y51" si="17">X51/$J51</f>
        <v>0</v>
      </c>
      <c r="Z51" s="118">
        <f>SUMIFS(Z6:Z45,$F$6:$F$45,$I51)</f>
        <v>30</v>
      </c>
      <c r="AA51" s="117">
        <f t="shared" ref="AA51" si="18">Z51/$J51</f>
        <v>0.10204081632653061</v>
      </c>
      <c r="AB51" s="118">
        <f>SUMIFS(AB6:AB45,$F$6:$F$45,$I51)</f>
        <v>16</v>
      </c>
      <c r="AC51" s="117">
        <f t="shared" ref="AC51" si="19">AB51/$J51</f>
        <v>5.4421768707482991E-2</v>
      </c>
      <c r="AD51" s="118">
        <f>SUMIFS(AD6:AD45,$F$6:$F$45,$I51)</f>
        <v>34</v>
      </c>
      <c r="AE51" s="117">
        <f t="shared" ref="AE51" si="20">AD51/$J51</f>
        <v>0.11564625850340136</v>
      </c>
      <c r="AF51" s="118">
        <f>SUMIFS(AF6:AF45,$F$6:$F$45,$I51)</f>
        <v>6</v>
      </c>
      <c r="AG51" s="117">
        <f t="shared" ref="AG51" si="21">AF51/$J51</f>
        <v>2.0408163265306121E-2</v>
      </c>
      <c r="AH51" s="118">
        <f>SUMIFS(AH6:AH45,$F$6:$F$45,$I51)</f>
        <v>0</v>
      </c>
      <c r="AI51" s="117">
        <f t="shared" ref="AI51" si="22">AH51/$J51</f>
        <v>0</v>
      </c>
    </row>
    <row r="52" spans="2:35">
      <c r="B52" s="169"/>
      <c r="C52" s="170"/>
      <c r="D52" s="170"/>
      <c r="E52" s="170"/>
      <c r="F52" s="171"/>
      <c r="G52" s="178" t="s">
        <v>72</v>
      </c>
      <c r="H52" s="181"/>
      <c r="I52" s="115">
        <v>4</v>
      </c>
      <c r="J52" s="178">
        <f t="shared" si="0"/>
        <v>272</v>
      </c>
      <c r="K52" s="179"/>
      <c r="L52" s="116">
        <f>SUMIFS(L6:L45,$F$6:$F$45,$I52)</f>
        <v>29</v>
      </c>
      <c r="M52" s="117">
        <f t="shared" si="1"/>
        <v>0.10661764705882353</v>
      </c>
      <c r="N52" s="118">
        <f>SUMIFS(N6:N45,$F$6:$F$45,$I52)</f>
        <v>39</v>
      </c>
      <c r="O52" s="117">
        <f t="shared" ref="O52" si="23">N52/$J52</f>
        <v>0.14338235294117646</v>
      </c>
      <c r="P52" s="118">
        <f>SUMIFS(P6:P45,$F$6:$F$45,$I52)</f>
        <v>5</v>
      </c>
      <c r="Q52" s="117">
        <f t="shared" ref="Q52" si="24">P52/$J52</f>
        <v>1.8382352941176471E-2</v>
      </c>
      <c r="R52" s="118">
        <f>SUMIFS(R6:R45,$F$6:$F$45,$I52)</f>
        <v>4</v>
      </c>
      <c r="S52" s="117">
        <f t="shared" ref="S52" si="25">R52/$J52</f>
        <v>1.4705882352941176E-2</v>
      </c>
      <c r="T52" s="118">
        <f>SUMIFS(T6:T45,$F$6:$F$45,$I52)</f>
        <v>2</v>
      </c>
      <c r="U52" s="117">
        <f t="shared" ref="U52" si="26">T52/$J52</f>
        <v>7.3529411764705881E-3</v>
      </c>
      <c r="V52" s="118">
        <f>SUMIFS(V6:V45,$F$6:$F$45,$I52)</f>
        <v>9</v>
      </c>
      <c r="W52" s="117">
        <f t="shared" ref="W52" si="27">V52/$J52</f>
        <v>3.3088235294117647E-2</v>
      </c>
      <c r="X52" s="118">
        <f>SUMIFS(X6:X45,$F$6:$F$45,$I52)</f>
        <v>0</v>
      </c>
      <c r="Y52" s="117">
        <f t="shared" ref="Y52" si="28">X52/$J52</f>
        <v>0</v>
      </c>
      <c r="Z52" s="118">
        <f>SUMIFS(Z6:Z45,$F$6:$F$45,$I52)</f>
        <v>56</v>
      </c>
      <c r="AA52" s="117">
        <f t="shared" ref="AA52" si="29">Z52/$J52</f>
        <v>0.20588235294117646</v>
      </c>
      <c r="AB52" s="118">
        <f>SUMIFS(AB6:AB45,$F$6:$F$45,$I52)</f>
        <v>39</v>
      </c>
      <c r="AC52" s="117">
        <f t="shared" ref="AC52" si="30">AB52/$J52</f>
        <v>0.14338235294117646</v>
      </c>
      <c r="AD52" s="118">
        <f>SUMIFS(AD6:AD45,$F$6:$F$45,$I52)</f>
        <v>55</v>
      </c>
      <c r="AE52" s="117">
        <f t="shared" ref="AE52" si="31">AD52/$J52</f>
        <v>0.20220588235294118</v>
      </c>
      <c r="AF52" s="118">
        <f>SUMIFS(AF6:AF45,$F$6:$F$45,$I52)</f>
        <v>2</v>
      </c>
      <c r="AG52" s="117">
        <f t="shared" ref="AG52" si="32">AF52/$J52</f>
        <v>7.3529411764705881E-3</v>
      </c>
      <c r="AH52" s="118">
        <f>SUMIFS(AH6:AH45,$F$6:$F$45,$I52)</f>
        <v>0</v>
      </c>
      <c r="AI52" s="117">
        <f t="shared" ref="AI52" si="33">AH52/$J52</f>
        <v>0</v>
      </c>
    </row>
    <row r="53" spans="2:35">
      <c r="B53" s="169"/>
      <c r="C53" s="170"/>
      <c r="D53" s="170"/>
      <c r="E53" s="170"/>
      <c r="F53" s="171"/>
      <c r="G53" s="178" t="s">
        <v>73</v>
      </c>
      <c r="H53" s="181"/>
      <c r="I53" s="115">
        <v>5</v>
      </c>
      <c r="J53" s="178">
        <f t="shared" si="0"/>
        <v>302</v>
      </c>
      <c r="K53" s="179"/>
      <c r="L53" s="116">
        <f>SUMIFS(L6:L45,$F$6:$F$45,$I53)</f>
        <v>64</v>
      </c>
      <c r="M53" s="117">
        <f t="shared" si="1"/>
        <v>0.2119205298013245</v>
      </c>
      <c r="N53" s="118">
        <f>SUMIFS(N6:N45,$F$6:$F$45,$I53)</f>
        <v>63</v>
      </c>
      <c r="O53" s="117">
        <f t="shared" ref="O53" si="34">N53/$J53</f>
        <v>0.20860927152317882</v>
      </c>
      <c r="P53" s="118">
        <f>SUMIFS(P6:P45,$F$6:$F$45,$I53)</f>
        <v>57</v>
      </c>
      <c r="Q53" s="117">
        <f t="shared" ref="Q53" si="35">P53/$J53</f>
        <v>0.18874172185430463</v>
      </c>
      <c r="R53" s="118">
        <f>SUMIFS(R6:R45,$F$6:$F$45,$I53)</f>
        <v>4</v>
      </c>
      <c r="S53" s="117">
        <f t="shared" ref="S53" si="36">R53/$J53</f>
        <v>1.3245033112582781E-2</v>
      </c>
      <c r="T53" s="118">
        <f>SUMIFS(T6:T45,$F$6:$F$45,$I53)</f>
        <v>3</v>
      </c>
      <c r="U53" s="117">
        <f t="shared" ref="U53" si="37">T53/$J53</f>
        <v>9.9337748344370865E-3</v>
      </c>
      <c r="V53" s="118">
        <f>SUMIFS(V6:V45,$F$6:$F$45,$I53)</f>
        <v>2</v>
      </c>
      <c r="W53" s="117">
        <f t="shared" ref="W53" si="38">V53/$J53</f>
        <v>6.6225165562913907E-3</v>
      </c>
      <c r="X53" s="118">
        <f>SUMIFS(X6:X45,$F$6:$F$45,$I53)</f>
        <v>0</v>
      </c>
      <c r="Y53" s="117">
        <f t="shared" ref="Y53" si="39">X53/$J53</f>
        <v>0</v>
      </c>
      <c r="Z53" s="118">
        <f>SUMIFS(Z6:Z45,$F$6:$F$45,$I53)</f>
        <v>49</v>
      </c>
      <c r="AA53" s="117">
        <f t="shared" ref="AA53" si="40">Z53/$J53</f>
        <v>0.16225165562913907</v>
      </c>
      <c r="AB53" s="118">
        <f>SUMIFS(AB6:AB45,$F$6:$F$45,$I53)</f>
        <v>114</v>
      </c>
      <c r="AC53" s="117">
        <f t="shared" ref="AC53" si="41">AB53/$J53</f>
        <v>0.37748344370860926</v>
      </c>
      <c r="AD53" s="118">
        <f>SUMIFS(AD6:AD45,$F$6:$F$45,$I53)</f>
        <v>57</v>
      </c>
      <c r="AE53" s="117">
        <f t="shared" ref="AE53" si="42">AD53/$J53</f>
        <v>0.18874172185430463</v>
      </c>
      <c r="AF53" s="118">
        <f>SUMIFS(AF6:AF45,$F$6:$F$45,$I53)</f>
        <v>19</v>
      </c>
      <c r="AG53" s="117">
        <f t="shared" ref="AG53" si="43">AF53/$J53</f>
        <v>6.2913907284768214E-2</v>
      </c>
      <c r="AH53" s="118">
        <f>SUMIFS(AH6:AH45,$F$6:$F$45,$I53)</f>
        <v>0</v>
      </c>
      <c r="AI53" s="117">
        <f t="shared" ref="AI53" si="44">AH53/$J53</f>
        <v>0</v>
      </c>
    </row>
    <row r="54" spans="2:35" ht="15.75" thickBot="1">
      <c r="B54" s="172"/>
      <c r="C54" s="173"/>
      <c r="D54" s="173"/>
      <c r="E54" s="173"/>
      <c r="F54" s="174"/>
      <c r="G54" s="162" t="s">
        <v>78</v>
      </c>
      <c r="H54" s="182"/>
      <c r="I54" s="119">
        <v>99</v>
      </c>
      <c r="J54" s="162">
        <f t="shared" si="0"/>
        <v>0</v>
      </c>
      <c r="K54" s="163"/>
      <c r="L54" s="120">
        <f>SUMIFS(L6:L45,$F$6:$F$45,$I54)</f>
        <v>0</v>
      </c>
      <c r="M54" s="121" t="e">
        <f t="shared" si="1"/>
        <v>#DIV/0!</v>
      </c>
      <c r="N54" s="122">
        <f>SUMIFS(N6:N45,$F$6:$F$45,$I54)</f>
        <v>0</v>
      </c>
      <c r="O54" s="121" t="e">
        <f t="shared" ref="O54" si="45">N54/$J54</f>
        <v>#DIV/0!</v>
      </c>
      <c r="P54" s="122">
        <f>SUMIFS(P6:P45,$F$6:$F$45,$I54)</f>
        <v>0</v>
      </c>
      <c r="Q54" s="121" t="e">
        <f t="shared" ref="Q54" si="46">P54/$J54</f>
        <v>#DIV/0!</v>
      </c>
      <c r="R54" s="122">
        <f>SUMIFS(R6:R45,$F$6:$F$45,$I54)</f>
        <v>0</v>
      </c>
      <c r="S54" s="121" t="e">
        <f t="shared" ref="S54" si="47">R54/$J54</f>
        <v>#DIV/0!</v>
      </c>
      <c r="T54" s="122">
        <f>SUMIFS(T6:T45,$F$6:$F$45,$I54)</f>
        <v>0</v>
      </c>
      <c r="U54" s="121" t="e">
        <f t="shared" ref="U54" si="48">T54/$J54</f>
        <v>#DIV/0!</v>
      </c>
      <c r="V54" s="122">
        <f>SUMIFS(V6:V45,$F$6:$F$45,$I54)</f>
        <v>0</v>
      </c>
      <c r="W54" s="121" t="e">
        <f t="shared" ref="W54" si="49">V54/$J54</f>
        <v>#DIV/0!</v>
      </c>
      <c r="X54" s="122">
        <f>SUMIFS(X6:X45,$F$6:$F$45,$I54)</f>
        <v>0</v>
      </c>
      <c r="Y54" s="121" t="e">
        <f t="shared" ref="Y54" si="50">X54/$J54</f>
        <v>#DIV/0!</v>
      </c>
      <c r="Z54" s="122">
        <f>SUMIFS(Z6:Z45,$F$6:$F$45,$I54)</f>
        <v>0</v>
      </c>
      <c r="AA54" s="121" t="e">
        <f t="shared" ref="AA54" si="51">Z54/$J54</f>
        <v>#DIV/0!</v>
      </c>
      <c r="AB54" s="122">
        <f>SUMIFS(AB6:AB45,$F$6:$F$45,$I54)</f>
        <v>0</v>
      </c>
      <c r="AC54" s="121" t="e">
        <f t="shared" ref="AC54" si="52">AB54/$J54</f>
        <v>#DIV/0!</v>
      </c>
      <c r="AD54" s="122">
        <f>SUMIFS(AD6:AD45,$F$6:$F$45,$I54)</f>
        <v>0</v>
      </c>
      <c r="AE54" s="121" t="e">
        <f t="shared" ref="AE54" si="53">AD54/$J54</f>
        <v>#DIV/0!</v>
      </c>
      <c r="AF54" s="122">
        <f>SUMIFS(AF6:AF45,$F$6:$F$45,$I54)</f>
        <v>0</v>
      </c>
      <c r="AG54" s="121" t="e">
        <f t="shared" ref="AG54" si="54">AF54/$J54</f>
        <v>#DIV/0!</v>
      </c>
      <c r="AH54" s="122">
        <f>SUMIFS(AH6:AH45,$F$6:$F$45,$I54)</f>
        <v>0</v>
      </c>
      <c r="AI54" s="121" t="e">
        <f t="shared" ref="AI54" si="55">AH54/$J54</f>
        <v>#DIV/0!</v>
      </c>
    </row>
    <row r="55" spans="2:35" ht="7.5" customHeight="1" thickBot="1"/>
    <row r="56" spans="2:35" ht="15.75" thickBot="1">
      <c r="B56" s="159" t="s">
        <v>122</v>
      </c>
      <c r="C56" s="160"/>
      <c r="D56" s="160"/>
      <c r="E56" s="160"/>
      <c r="F56" s="160"/>
      <c r="G56" s="160"/>
      <c r="H56" s="160"/>
      <c r="I56" s="160"/>
      <c r="J56" s="160"/>
      <c r="K56" s="161"/>
      <c r="L56" s="157" t="e">
        <f>AVERAGE(M46,O46,Q46,S46,U46,W46,Y46,AA46,AC46,AE46,AG46,AI46)</f>
        <v>#DIV/0!</v>
      </c>
      <c r="M56" s="158"/>
    </row>
  </sheetData>
  <mergeCells count="44">
    <mergeCell ref="G50:H50"/>
    <mergeCell ref="G51:H51"/>
    <mergeCell ref="G52:H52"/>
    <mergeCell ref="G53:H53"/>
    <mergeCell ref="G54:H54"/>
    <mergeCell ref="B6:B45"/>
    <mergeCell ref="C6:C25"/>
    <mergeCell ref="C26:C45"/>
    <mergeCell ref="B46:F46"/>
    <mergeCell ref="L56:M56"/>
    <mergeCell ref="B56:K56"/>
    <mergeCell ref="J54:K54"/>
    <mergeCell ref="J48:K48"/>
    <mergeCell ref="B48:F54"/>
    <mergeCell ref="G48:I48"/>
    <mergeCell ref="J49:K49"/>
    <mergeCell ref="J50:K50"/>
    <mergeCell ref="J51:K51"/>
    <mergeCell ref="J52:K52"/>
    <mergeCell ref="J53:K53"/>
    <mergeCell ref="G49:H49"/>
    <mergeCell ref="B4:B5"/>
    <mergeCell ref="R4:S4"/>
    <mergeCell ref="T4:U4"/>
    <mergeCell ref="V4:W4"/>
    <mergeCell ref="F4:F5"/>
    <mergeCell ref="E4:E5"/>
    <mergeCell ref="D4:D5"/>
    <mergeCell ref="AF4:AG4"/>
    <mergeCell ref="B2:AI2"/>
    <mergeCell ref="X4:Y4"/>
    <mergeCell ref="G4:G5"/>
    <mergeCell ref="H4:H5"/>
    <mergeCell ref="I4:I5"/>
    <mergeCell ref="J4:J5"/>
    <mergeCell ref="K4:K5"/>
    <mergeCell ref="Z4:AA4"/>
    <mergeCell ref="AB4:AC4"/>
    <mergeCell ref="AD4:AE4"/>
    <mergeCell ref="AH4:AI4"/>
    <mergeCell ref="L4:M4"/>
    <mergeCell ref="N4:O4"/>
    <mergeCell ref="P4:Q4"/>
    <mergeCell ref="C4:C5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zoomScaleNormal="100" workbookViewId="0"/>
  </sheetViews>
  <sheetFormatPr baseColWidth="10" defaultRowHeight="15"/>
  <sheetData/>
  <sheetProtection password="82E5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B1:AK50"/>
  <sheetViews>
    <sheetView zoomScaleNormal="100" workbookViewId="0">
      <selection activeCell="B2" sqref="B2:AK2"/>
    </sheetView>
  </sheetViews>
  <sheetFormatPr baseColWidth="10" defaultRowHeight="15"/>
  <cols>
    <col min="1" max="1" width="1.5703125" style="63" customWidth="1"/>
    <col min="2" max="3" width="4.28515625" style="63" customWidth="1"/>
    <col min="4" max="6" width="2.85546875" style="63" customWidth="1"/>
    <col min="7" max="7" width="5" style="63" bestFit="1" customWidth="1"/>
    <col min="8" max="11" width="5.7109375" style="63" customWidth="1"/>
    <col min="12" max="12" width="5" style="63" customWidth="1"/>
    <col min="13" max="13" width="6.42578125" style="63" customWidth="1"/>
    <col min="14" max="14" width="5" style="63" customWidth="1"/>
    <col min="15" max="15" width="6.42578125" style="63" customWidth="1"/>
    <col min="16" max="16" width="5" style="63" customWidth="1"/>
    <col min="17" max="17" width="6.42578125" style="63" customWidth="1"/>
    <col min="18" max="18" width="5" style="63" customWidth="1"/>
    <col min="19" max="19" width="6.85546875" style="63" customWidth="1"/>
    <col min="20" max="20" width="5" style="63" customWidth="1"/>
    <col min="21" max="21" width="6.42578125" style="63" customWidth="1"/>
    <col min="22" max="22" width="5" style="63" customWidth="1"/>
    <col min="23" max="23" width="6.42578125" style="63" customWidth="1"/>
    <col min="24" max="24" width="5" style="63" customWidth="1"/>
    <col min="25" max="25" width="6.42578125" style="63" customWidth="1"/>
    <col min="26" max="26" width="5" style="63" customWidth="1"/>
    <col min="27" max="27" width="6.42578125" style="63" customWidth="1"/>
    <col min="28" max="28" width="5" style="63" customWidth="1"/>
    <col min="29" max="29" width="6.42578125" style="63" customWidth="1"/>
    <col min="30" max="30" width="5" style="63" customWidth="1"/>
    <col min="31" max="31" width="6.42578125" style="63" customWidth="1"/>
    <col min="32" max="32" width="5" style="63" customWidth="1"/>
    <col min="33" max="33" width="6.42578125" style="63" customWidth="1"/>
    <col min="34" max="34" width="5" style="63" customWidth="1"/>
    <col min="35" max="35" width="6.42578125" style="63" customWidth="1"/>
    <col min="36" max="36" width="5" style="63" customWidth="1"/>
    <col min="37" max="37" width="6.42578125" style="63" customWidth="1"/>
    <col min="38" max="16384" width="11.42578125" style="63"/>
  </cols>
  <sheetData>
    <row r="1" spans="2:37" ht="7.5" customHeight="1" thickBot="1"/>
    <row r="2" spans="2:37" ht="55.5" customHeight="1" thickBot="1">
      <c r="B2" s="132" t="s">
        <v>173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4"/>
    </row>
    <row r="3" spans="2:37" ht="4.5" customHeight="1" thickBot="1"/>
    <row r="4" spans="2:37" ht="99" customHeight="1" thickBot="1">
      <c r="B4" s="146" t="s">
        <v>37</v>
      </c>
      <c r="C4" s="145" t="s">
        <v>38</v>
      </c>
      <c r="D4" s="136" t="s">
        <v>61</v>
      </c>
      <c r="E4" s="138" t="s">
        <v>62</v>
      </c>
      <c r="F4" s="140" t="s">
        <v>63</v>
      </c>
      <c r="G4" s="136" t="s">
        <v>0</v>
      </c>
      <c r="H4" s="138" t="s">
        <v>1</v>
      </c>
      <c r="I4" s="138" t="s">
        <v>2</v>
      </c>
      <c r="J4" s="138" t="s">
        <v>3</v>
      </c>
      <c r="K4" s="140" t="s">
        <v>4</v>
      </c>
      <c r="L4" s="144" t="s">
        <v>5</v>
      </c>
      <c r="M4" s="131"/>
      <c r="N4" s="131" t="s">
        <v>6</v>
      </c>
      <c r="O4" s="131"/>
      <c r="P4" s="131" t="s">
        <v>7</v>
      </c>
      <c r="Q4" s="131"/>
      <c r="R4" s="131" t="s">
        <v>8</v>
      </c>
      <c r="S4" s="131"/>
      <c r="T4" s="131" t="s">
        <v>9</v>
      </c>
      <c r="U4" s="131"/>
      <c r="V4" s="131" t="s">
        <v>10</v>
      </c>
      <c r="W4" s="131"/>
      <c r="X4" s="135" t="s">
        <v>59</v>
      </c>
      <c r="Y4" s="131"/>
      <c r="Z4" s="131" t="s">
        <v>11</v>
      </c>
      <c r="AA4" s="131"/>
      <c r="AB4" s="131" t="s">
        <v>12</v>
      </c>
      <c r="AC4" s="131"/>
      <c r="AD4" s="131" t="s">
        <v>13</v>
      </c>
      <c r="AE4" s="131"/>
      <c r="AF4" s="131" t="s">
        <v>14</v>
      </c>
      <c r="AG4" s="131"/>
      <c r="AH4" s="135" t="s">
        <v>111</v>
      </c>
      <c r="AI4" s="131"/>
      <c r="AJ4" s="142" t="s">
        <v>64</v>
      </c>
      <c r="AK4" s="143"/>
    </row>
    <row r="5" spans="2:37" ht="56.25" thickBot="1">
      <c r="B5" s="147"/>
      <c r="C5" s="137"/>
      <c r="D5" s="137"/>
      <c r="E5" s="139"/>
      <c r="F5" s="141"/>
      <c r="G5" s="137"/>
      <c r="H5" s="139"/>
      <c r="I5" s="139"/>
      <c r="J5" s="139"/>
      <c r="K5" s="141"/>
      <c r="L5" s="64" t="s">
        <v>16</v>
      </c>
      <c r="M5" s="65" t="s">
        <v>15</v>
      </c>
      <c r="N5" s="65" t="s">
        <v>16</v>
      </c>
      <c r="O5" s="65" t="s">
        <v>15</v>
      </c>
      <c r="P5" s="65" t="s">
        <v>16</v>
      </c>
      <c r="Q5" s="65" t="s">
        <v>15</v>
      </c>
      <c r="R5" s="65" t="s">
        <v>16</v>
      </c>
      <c r="S5" s="65" t="s">
        <v>15</v>
      </c>
      <c r="T5" s="65" t="s">
        <v>16</v>
      </c>
      <c r="U5" s="65" t="s">
        <v>15</v>
      </c>
      <c r="V5" s="65" t="s">
        <v>16</v>
      </c>
      <c r="W5" s="65" t="s">
        <v>15</v>
      </c>
      <c r="X5" s="65" t="s">
        <v>16</v>
      </c>
      <c r="Y5" s="65" t="s">
        <v>15</v>
      </c>
      <c r="Z5" s="65" t="s">
        <v>16</v>
      </c>
      <c r="AA5" s="65" t="s">
        <v>15</v>
      </c>
      <c r="AB5" s="65" t="s">
        <v>16</v>
      </c>
      <c r="AC5" s="65" t="s">
        <v>15</v>
      </c>
      <c r="AD5" s="65" t="s">
        <v>16</v>
      </c>
      <c r="AE5" s="65" t="s">
        <v>15</v>
      </c>
      <c r="AF5" s="65" t="s">
        <v>16</v>
      </c>
      <c r="AG5" s="65" t="s">
        <v>15</v>
      </c>
      <c r="AH5" s="65" t="s">
        <v>16</v>
      </c>
      <c r="AI5" s="65" t="s">
        <v>15</v>
      </c>
      <c r="AJ5" s="66" t="s">
        <v>16</v>
      </c>
      <c r="AK5" s="67" t="s">
        <v>15</v>
      </c>
    </row>
    <row r="6" spans="2:37">
      <c r="B6" s="148" t="s">
        <v>170</v>
      </c>
      <c r="C6" s="151" t="s">
        <v>39</v>
      </c>
      <c r="D6" s="68">
        <v>38</v>
      </c>
      <c r="E6" s="69">
        <v>2</v>
      </c>
      <c r="F6" s="70">
        <v>6</v>
      </c>
      <c r="G6" s="68" t="s">
        <v>79</v>
      </c>
      <c r="H6" s="71">
        <v>39</v>
      </c>
      <c r="I6" s="71">
        <v>0</v>
      </c>
      <c r="J6" s="71">
        <v>39</v>
      </c>
      <c r="K6" s="72">
        <v>0</v>
      </c>
      <c r="L6" s="73">
        <v>7</v>
      </c>
      <c r="M6" s="74">
        <v>0.17948717948717899</v>
      </c>
      <c r="N6" s="71">
        <v>3</v>
      </c>
      <c r="O6" s="74">
        <v>7.6923076923075998E-2</v>
      </c>
      <c r="P6" s="71">
        <v>2</v>
      </c>
      <c r="Q6" s="74">
        <v>5.1282051282051003E-2</v>
      </c>
      <c r="R6" s="71">
        <v>1</v>
      </c>
      <c r="S6" s="74">
        <v>2.5641025641024998E-2</v>
      </c>
      <c r="T6" s="71">
        <v>1</v>
      </c>
      <c r="U6" s="74">
        <v>2.5641025641024998E-2</v>
      </c>
      <c r="V6" s="71">
        <v>0</v>
      </c>
      <c r="W6" s="74">
        <v>0</v>
      </c>
      <c r="X6" s="75"/>
      <c r="Y6" s="75"/>
      <c r="Z6" s="71">
        <v>3</v>
      </c>
      <c r="AA6" s="74">
        <v>7.6923076923075998E-2</v>
      </c>
      <c r="AB6" s="71">
        <v>9</v>
      </c>
      <c r="AC6" s="74">
        <v>0.23076923076923</v>
      </c>
      <c r="AD6" s="71">
        <v>6</v>
      </c>
      <c r="AE6" s="74">
        <v>0.15384615384615299</v>
      </c>
      <c r="AF6" s="71">
        <v>4</v>
      </c>
      <c r="AG6" s="74">
        <v>0.10256410256410201</v>
      </c>
      <c r="AH6" s="71"/>
      <c r="AI6" s="74"/>
      <c r="AJ6" s="71"/>
      <c r="AK6" s="123"/>
    </row>
    <row r="7" spans="2:37">
      <c r="B7" s="149"/>
      <c r="C7" s="152"/>
      <c r="D7" s="76">
        <v>38</v>
      </c>
      <c r="E7" s="77">
        <v>2</v>
      </c>
      <c r="F7" s="78">
        <v>6</v>
      </c>
      <c r="G7" s="76" t="s">
        <v>80</v>
      </c>
      <c r="H7" s="79">
        <v>39</v>
      </c>
      <c r="I7" s="79">
        <v>0</v>
      </c>
      <c r="J7" s="79">
        <v>39</v>
      </c>
      <c r="K7" s="80">
        <v>0</v>
      </c>
      <c r="L7" s="81">
        <v>10</v>
      </c>
      <c r="M7" s="82">
        <v>0.256410256410256</v>
      </c>
      <c r="N7" s="79">
        <v>11</v>
      </c>
      <c r="O7" s="82">
        <v>0.28205128205128199</v>
      </c>
      <c r="P7" s="79">
        <v>4</v>
      </c>
      <c r="Q7" s="82">
        <v>0.10256410256410201</v>
      </c>
      <c r="R7" s="79">
        <v>2</v>
      </c>
      <c r="S7" s="82">
        <v>5.1282051282051003E-2</v>
      </c>
      <c r="T7" s="79">
        <v>3</v>
      </c>
      <c r="U7" s="82">
        <v>7.6923076923075998E-2</v>
      </c>
      <c r="V7" s="79">
        <v>0</v>
      </c>
      <c r="W7" s="82">
        <v>0</v>
      </c>
      <c r="X7" s="83"/>
      <c r="Y7" s="83"/>
      <c r="Z7" s="79">
        <v>10</v>
      </c>
      <c r="AA7" s="82">
        <v>0.256410256410256</v>
      </c>
      <c r="AB7" s="79">
        <v>9</v>
      </c>
      <c r="AC7" s="82">
        <v>0.23076923076923</v>
      </c>
      <c r="AD7" s="79">
        <v>9</v>
      </c>
      <c r="AE7" s="82">
        <v>0.23076923076923</v>
      </c>
      <c r="AF7" s="79">
        <v>11</v>
      </c>
      <c r="AG7" s="82">
        <v>0.28205128205128199</v>
      </c>
      <c r="AH7" s="79"/>
      <c r="AI7" s="82"/>
      <c r="AJ7" s="79"/>
      <c r="AK7" s="124"/>
    </row>
    <row r="8" spans="2:37">
      <c r="B8" s="149"/>
      <c r="C8" s="152"/>
      <c r="D8" s="76">
        <v>38</v>
      </c>
      <c r="E8" s="77">
        <v>2</v>
      </c>
      <c r="F8" s="78">
        <v>6</v>
      </c>
      <c r="G8" s="76" t="s">
        <v>81</v>
      </c>
      <c r="H8" s="79">
        <v>40</v>
      </c>
      <c r="I8" s="79">
        <v>0</v>
      </c>
      <c r="J8" s="79">
        <v>40</v>
      </c>
      <c r="K8" s="80">
        <v>0</v>
      </c>
      <c r="L8" s="81">
        <v>7</v>
      </c>
      <c r="M8" s="82">
        <v>0.17499999999999999</v>
      </c>
      <c r="N8" s="79">
        <v>9</v>
      </c>
      <c r="O8" s="82">
        <v>0.22500000000000001</v>
      </c>
      <c r="P8" s="79">
        <v>5</v>
      </c>
      <c r="Q8" s="82">
        <v>0.125</v>
      </c>
      <c r="R8" s="79">
        <v>0</v>
      </c>
      <c r="S8" s="82">
        <v>0</v>
      </c>
      <c r="T8" s="79">
        <v>5</v>
      </c>
      <c r="U8" s="82">
        <v>0.125</v>
      </c>
      <c r="V8" s="79">
        <v>0</v>
      </c>
      <c r="W8" s="82">
        <v>0</v>
      </c>
      <c r="X8" s="83"/>
      <c r="Y8" s="83"/>
      <c r="Z8" s="79">
        <v>4</v>
      </c>
      <c r="AA8" s="82">
        <v>0.1</v>
      </c>
      <c r="AB8" s="79">
        <v>10</v>
      </c>
      <c r="AC8" s="82">
        <v>0.25</v>
      </c>
      <c r="AD8" s="79">
        <v>5</v>
      </c>
      <c r="AE8" s="82">
        <v>0.125</v>
      </c>
      <c r="AF8" s="79">
        <v>2</v>
      </c>
      <c r="AG8" s="82">
        <v>0.05</v>
      </c>
      <c r="AH8" s="79"/>
      <c r="AI8" s="82"/>
      <c r="AJ8" s="79"/>
      <c r="AK8" s="124"/>
    </row>
    <row r="9" spans="2:37">
      <c r="B9" s="149"/>
      <c r="C9" s="152"/>
      <c r="D9" s="76">
        <v>38</v>
      </c>
      <c r="E9" s="77">
        <v>2</v>
      </c>
      <c r="F9" s="78">
        <v>6</v>
      </c>
      <c r="G9" s="76" t="s">
        <v>89</v>
      </c>
      <c r="H9" s="79">
        <v>37</v>
      </c>
      <c r="I9" s="79">
        <v>0</v>
      </c>
      <c r="J9" s="79">
        <v>37</v>
      </c>
      <c r="K9" s="80">
        <v>0</v>
      </c>
      <c r="L9" s="81">
        <v>15</v>
      </c>
      <c r="M9" s="82">
        <v>0.40540540540540498</v>
      </c>
      <c r="N9" s="79">
        <v>5</v>
      </c>
      <c r="O9" s="82">
        <v>0.135135135135135</v>
      </c>
      <c r="P9" s="79">
        <v>5</v>
      </c>
      <c r="Q9" s="82">
        <v>0.135135135135135</v>
      </c>
      <c r="R9" s="79">
        <v>1</v>
      </c>
      <c r="S9" s="82">
        <v>2.7027027027027001E-2</v>
      </c>
      <c r="T9" s="79">
        <v>5</v>
      </c>
      <c r="U9" s="82">
        <v>0.135135135135135</v>
      </c>
      <c r="V9" s="79">
        <v>0</v>
      </c>
      <c r="W9" s="82">
        <v>0</v>
      </c>
      <c r="X9" s="83"/>
      <c r="Y9" s="83"/>
      <c r="Z9" s="79">
        <v>10</v>
      </c>
      <c r="AA9" s="82">
        <v>0.27027027027027001</v>
      </c>
      <c r="AB9" s="79">
        <v>20</v>
      </c>
      <c r="AC9" s="82">
        <v>0.54054054054054002</v>
      </c>
      <c r="AD9" s="79">
        <v>0</v>
      </c>
      <c r="AE9" s="82">
        <v>0</v>
      </c>
      <c r="AF9" s="79">
        <v>11</v>
      </c>
      <c r="AG9" s="82">
        <v>0.29729729729729698</v>
      </c>
      <c r="AH9" s="79"/>
      <c r="AI9" s="82"/>
      <c r="AJ9" s="79"/>
      <c r="AK9" s="124"/>
    </row>
    <row r="10" spans="2:37">
      <c r="B10" s="149"/>
      <c r="C10" s="152"/>
      <c r="D10" s="76">
        <v>38</v>
      </c>
      <c r="E10" s="77">
        <v>2</v>
      </c>
      <c r="F10" s="78">
        <v>6</v>
      </c>
      <c r="G10" s="76" t="s">
        <v>90</v>
      </c>
      <c r="H10" s="79">
        <v>40</v>
      </c>
      <c r="I10" s="79">
        <v>0</v>
      </c>
      <c r="J10" s="79">
        <v>40</v>
      </c>
      <c r="K10" s="80">
        <v>0</v>
      </c>
      <c r="L10" s="81">
        <v>9</v>
      </c>
      <c r="M10" s="82">
        <v>0.22500000000000001</v>
      </c>
      <c r="N10" s="79">
        <v>6</v>
      </c>
      <c r="O10" s="82">
        <v>0.15</v>
      </c>
      <c r="P10" s="79">
        <v>3</v>
      </c>
      <c r="Q10" s="82">
        <v>7.4999999999999997E-2</v>
      </c>
      <c r="R10" s="79">
        <v>1</v>
      </c>
      <c r="S10" s="82">
        <v>2.5000000000000001E-2</v>
      </c>
      <c r="T10" s="79">
        <v>11</v>
      </c>
      <c r="U10" s="82">
        <v>0.27500000000000002</v>
      </c>
      <c r="V10" s="79">
        <v>0</v>
      </c>
      <c r="W10" s="82">
        <v>0</v>
      </c>
      <c r="X10" s="83"/>
      <c r="Y10" s="83"/>
      <c r="Z10" s="79">
        <v>3</v>
      </c>
      <c r="AA10" s="82">
        <v>7.4999999999999997E-2</v>
      </c>
      <c r="AB10" s="79">
        <v>15</v>
      </c>
      <c r="AC10" s="82">
        <v>0.375</v>
      </c>
      <c r="AD10" s="79">
        <v>1</v>
      </c>
      <c r="AE10" s="82">
        <v>2.5000000000000001E-2</v>
      </c>
      <c r="AF10" s="79">
        <v>6</v>
      </c>
      <c r="AG10" s="82">
        <v>0.15</v>
      </c>
      <c r="AH10" s="79"/>
      <c r="AI10" s="82"/>
      <c r="AJ10" s="79"/>
      <c r="AK10" s="124"/>
    </row>
    <row r="11" spans="2:37">
      <c r="B11" s="149"/>
      <c r="C11" s="152"/>
      <c r="D11" s="76">
        <v>38</v>
      </c>
      <c r="E11" s="77">
        <v>2</v>
      </c>
      <c r="F11" s="78">
        <v>7</v>
      </c>
      <c r="G11" s="76" t="s">
        <v>82</v>
      </c>
      <c r="H11" s="79">
        <v>31</v>
      </c>
      <c r="I11" s="79">
        <v>0</v>
      </c>
      <c r="J11" s="79">
        <v>31</v>
      </c>
      <c r="K11" s="80">
        <v>0</v>
      </c>
      <c r="L11" s="81">
        <v>0</v>
      </c>
      <c r="M11" s="82">
        <v>0</v>
      </c>
      <c r="N11" s="79">
        <v>10</v>
      </c>
      <c r="O11" s="82">
        <v>0.32258064516128998</v>
      </c>
      <c r="P11" s="79">
        <v>6</v>
      </c>
      <c r="Q11" s="82">
        <v>0.19354838709677399</v>
      </c>
      <c r="R11" s="79">
        <v>0</v>
      </c>
      <c r="S11" s="82">
        <v>0</v>
      </c>
      <c r="T11" s="79">
        <v>2</v>
      </c>
      <c r="U11" s="82">
        <v>6.4516129032257993E-2</v>
      </c>
      <c r="V11" s="79">
        <v>0</v>
      </c>
      <c r="W11" s="82">
        <v>0</v>
      </c>
      <c r="X11" s="83"/>
      <c r="Y11" s="83"/>
      <c r="Z11" s="79">
        <v>13</v>
      </c>
      <c r="AA11" s="82">
        <v>0.41935483870967699</v>
      </c>
      <c r="AB11" s="79">
        <v>4</v>
      </c>
      <c r="AC11" s="82">
        <v>0.12903225806451599</v>
      </c>
      <c r="AD11" s="79">
        <v>6</v>
      </c>
      <c r="AE11" s="82">
        <v>0.19354838709677399</v>
      </c>
      <c r="AF11" s="79">
        <v>4</v>
      </c>
      <c r="AG11" s="82">
        <v>0.12903225806451599</v>
      </c>
      <c r="AH11" s="79"/>
      <c r="AI11" s="82"/>
      <c r="AJ11" s="79"/>
      <c r="AK11" s="124"/>
    </row>
    <row r="12" spans="2:37">
      <c r="B12" s="149"/>
      <c r="C12" s="152"/>
      <c r="D12" s="76">
        <v>38</v>
      </c>
      <c r="E12" s="77">
        <v>2</v>
      </c>
      <c r="F12" s="78">
        <v>7</v>
      </c>
      <c r="G12" s="76" t="s">
        <v>83</v>
      </c>
      <c r="H12" s="79">
        <v>32</v>
      </c>
      <c r="I12" s="79">
        <v>0</v>
      </c>
      <c r="J12" s="79">
        <v>32</v>
      </c>
      <c r="K12" s="80">
        <v>0</v>
      </c>
      <c r="L12" s="81">
        <v>0</v>
      </c>
      <c r="M12" s="82">
        <v>0</v>
      </c>
      <c r="N12" s="79">
        <v>10</v>
      </c>
      <c r="O12" s="82">
        <v>0.3125</v>
      </c>
      <c r="P12" s="79">
        <v>2</v>
      </c>
      <c r="Q12" s="82">
        <v>6.25E-2</v>
      </c>
      <c r="R12" s="79">
        <v>0</v>
      </c>
      <c r="S12" s="82">
        <v>0</v>
      </c>
      <c r="T12" s="79">
        <v>0</v>
      </c>
      <c r="U12" s="82">
        <v>0</v>
      </c>
      <c r="V12" s="79">
        <v>0</v>
      </c>
      <c r="W12" s="82">
        <v>0</v>
      </c>
      <c r="X12" s="83"/>
      <c r="Y12" s="83"/>
      <c r="Z12" s="79">
        <v>10</v>
      </c>
      <c r="AA12" s="82">
        <v>0.3125</v>
      </c>
      <c r="AB12" s="79">
        <v>4</v>
      </c>
      <c r="AC12" s="82">
        <v>0.125</v>
      </c>
      <c r="AD12" s="79">
        <v>5</v>
      </c>
      <c r="AE12" s="82">
        <v>0.15625</v>
      </c>
      <c r="AF12" s="79">
        <v>2</v>
      </c>
      <c r="AG12" s="82">
        <v>6.25E-2</v>
      </c>
      <c r="AH12" s="79"/>
      <c r="AI12" s="82"/>
      <c r="AJ12" s="79"/>
      <c r="AK12" s="124"/>
    </row>
    <row r="13" spans="2:37">
      <c r="B13" s="149"/>
      <c r="C13" s="152"/>
      <c r="D13" s="76">
        <v>38</v>
      </c>
      <c r="E13" s="77">
        <v>2</v>
      </c>
      <c r="F13" s="78">
        <v>7</v>
      </c>
      <c r="G13" s="76" t="s">
        <v>84</v>
      </c>
      <c r="H13" s="79">
        <v>35</v>
      </c>
      <c r="I13" s="79">
        <v>0</v>
      </c>
      <c r="J13" s="79">
        <v>35</v>
      </c>
      <c r="K13" s="80">
        <v>0</v>
      </c>
      <c r="L13" s="81">
        <v>2</v>
      </c>
      <c r="M13" s="82">
        <v>5.7142857142857002E-2</v>
      </c>
      <c r="N13" s="79">
        <v>11</v>
      </c>
      <c r="O13" s="82">
        <v>0.314285714285714</v>
      </c>
      <c r="P13" s="79">
        <v>6</v>
      </c>
      <c r="Q13" s="82">
        <v>0.17142857142857101</v>
      </c>
      <c r="R13" s="79">
        <v>2</v>
      </c>
      <c r="S13" s="82">
        <v>5.7142857142857002E-2</v>
      </c>
      <c r="T13" s="79">
        <v>5</v>
      </c>
      <c r="U13" s="82">
        <v>0.14285714285714199</v>
      </c>
      <c r="V13" s="79">
        <v>0</v>
      </c>
      <c r="W13" s="82">
        <v>0</v>
      </c>
      <c r="X13" s="83"/>
      <c r="Y13" s="83"/>
      <c r="Z13" s="79">
        <v>13</v>
      </c>
      <c r="AA13" s="82">
        <v>0.371428571428571</v>
      </c>
      <c r="AB13" s="79">
        <v>13</v>
      </c>
      <c r="AC13" s="82">
        <v>0.371428571428571</v>
      </c>
      <c r="AD13" s="79">
        <v>7</v>
      </c>
      <c r="AE13" s="82">
        <v>0.2</v>
      </c>
      <c r="AF13" s="79">
        <v>3</v>
      </c>
      <c r="AG13" s="82">
        <v>8.5714285714284993E-2</v>
      </c>
      <c r="AH13" s="79"/>
      <c r="AI13" s="82"/>
      <c r="AJ13" s="79"/>
      <c r="AK13" s="124"/>
    </row>
    <row r="14" spans="2:37">
      <c r="B14" s="149"/>
      <c r="C14" s="152"/>
      <c r="D14" s="76">
        <v>38</v>
      </c>
      <c r="E14" s="77">
        <v>2</v>
      </c>
      <c r="F14" s="78">
        <v>7</v>
      </c>
      <c r="G14" s="76" t="s">
        <v>91</v>
      </c>
      <c r="H14" s="79">
        <v>33</v>
      </c>
      <c r="I14" s="79">
        <v>0</v>
      </c>
      <c r="J14" s="79">
        <v>33</v>
      </c>
      <c r="K14" s="80">
        <v>0</v>
      </c>
      <c r="L14" s="81">
        <v>5</v>
      </c>
      <c r="M14" s="82">
        <v>0.15151515151515099</v>
      </c>
      <c r="N14" s="79">
        <v>16</v>
      </c>
      <c r="O14" s="82">
        <v>0.48484848484848397</v>
      </c>
      <c r="P14" s="79">
        <v>5</v>
      </c>
      <c r="Q14" s="82">
        <v>0.15151515151515099</v>
      </c>
      <c r="R14" s="79">
        <v>3</v>
      </c>
      <c r="S14" s="82">
        <v>9.0909090909089996E-2</v>
      </c>
      <c r="T14" s="79">
        <v>1</v>
      </c>
      <c r="U14" s="82">
        <v>3.0303030303029999E-2</v>
      </c>
      <c r="V14" s="79">
        <v>0</v>
      </c>
      <c r="W14" s="82">
        <v>0</v>
      </c>
      <c r="X14" s="83"/>
      <c r="Y14" s="83"/>
      <c r="Z14" s="79">
        <v>18</v>
      </c>
      <c r="AA14" s="82">
        <v>0.54545454545454497</v>
      </c>
      <c r="AB14" s="79">
        <v>15</v>
      </c>
      <c r="AC14" s="82">
        <v>0.45454545454545398</v>
      </c>
      <c r="AD14" s="79">
        <v>2</v>
      </c>
      <c r="AE14" s="82">
        <v>6.0606060606059997E-2</v>
      </c>
      <c r="AF14" s="79">
        <v>1</v>
      </c>
      <c r="AG14" s="82">
        <v>3.0303030303029999E-2</v>
      </c>
      <c r="AH14" s="79"/>
      <c r="AI14" s="82"/>
      <c r="AJ14" s="79"/>
      <c r="AK14" s="124"/>
    </row>
    <row r="15" spans="2:37">
      <c r="B15" s="149"/>
      <c r="C15" s="152"/>
      <c r="D15" s="76">
        <v>38</v>
      </c>
      <c r="E15" s="77">
        <v>2</v>
      </c>
      <c r="F15" s="78">
        <v>7</v>
      </c>
      <c r="G15" s="76" t="s">
        <v>92</v>
      </c>
      <c r="H15" s="79">
        <v>32</v>
      </c>
      <c r="I15" s="79">
        <v>0</v>
      </c>
      <c r="J15" s="79">
        <v>32</v>
      </c>
      <c r="K15" s="80">
        <v>0</v>
      </c>
      <c r="L15" s="81">
        <v>2</v>
      </c>
      <c r="M15" s="82">
        <v>6.25E-2</v>
      </c>
      <c r="N15" s="79">
        <v>6</v>
      </c>
      <c r="O15" s="82">
        <v>0.1875</v>
      </c>
      <c r="P15" s="79">
        <v>3</v>
      </c>
      <c r="Q15" s="82">
        <v>9.375E-2</v>
      </c>
      <c r="R15" s="79">
        <v>2</v>
      </c>
      <c r="S15" s="82">
        <v>6.25E-2</v>
      </c>
      <c r="T15" s="79">
        <v>2</v>
      </c>
      <c r="U15" s="82">
        <v>6.25E-2</v>
      </c>
      <c r="V15" s="79">
        <v>1</v>
      </c>
      <c r="W15" s="82">
        <v>3.125E-2</v>
      </c>
      <c r="X15" s="83"/>
      <c r="Y15" s="83"/>
      <c r="Z15" s="79">
        <v>9</v>
      </c>
      <c r="AA15" s="82">
        <v>0.28125</v>
      </c>
      <c r="AB15" s="79">
        <v>11</v>
      </c>
      <c r="AC15" s="82">
        <v>0.34375</v>
      </c>
      <c r="AD15" s="79">
        <v>1</v>
      </c>
      <c r="AE15" s="82">
        <v>3.125E-2</v>
      </c>
      <c r="AF15" s="79">
        <v>5</v>
      </c>
      <c r="AG15" s="82">
        <v>0.15625</v>
      </c>
      <c r="AH15" s="79"/>
      <c r="AI15" s="82"/>
      <c r="AJ15" s="79"/>
      <c r="AK15" s="124"/>
    </row>
    <row r="16" spans="2:37">
      <c r="B16" s="149"/>
      <c r="C16" s="152"/>
      <c r="D16" s="76">
        <v>38</v>
      </c>
      <c r="E16" s="77">
        <v>2</v>
      </c>
      <c r="F16" s="78">
        <v>8</v>
      </c>
      <c r="G16" s="76" t="s">
        <v>85</v>
      </c>
      <c r="H16" s="79">
        <v>40</v>
      </c>
      <c r="I16" s="79">
        <v>0</v>
      </c>
      <c r="J16" s="79">
        <v>40</v>
      </c>
      <c r="K16" s="80">
        <v>0</v>
      </c>
      <c r="L16" s="81">
        <v>2</v>
      </c>
      <c r="M16" s="82">
        <v>0.05</v>
      </c>
      <c r="N16" s="79">
        <v>8</v>
      </c>
      <c r="O16" s="82">
        <v>0.2</v>
      </c>
      <c r="P16" s="79">
        <v>3</v>
      </c>
      <c r="Q16" s="82">
        <v>7.4999999999999997E-2</v>
      </c>
      <c r="R16" s="79">
        <v>1</v>
      </c>
      <c r="S16" s="82">
        <v>2.5000000000000001E-2</v>
      </c>
      <c r="T16" s="79">
        <v>2</v>
      </c>
      <c r="U16" s="82">
        <v>0.05</v>
      </c>
      <c r="V16" s="79">
        <v>0</v>
      </c>
      <c r="W16" s="82">
        <v>0</v>
      </c>
      <c r="X16" s="83"/>
      <c r="Y16" s="83"/>
      <c r="Z16" s="79">
        <v>12</v>
      </c>
      <c r="AA16" s="82">
        <v>0.3</v>
      </c>
      <c r="AB16" s="79">
        <v>1</v>
      </c>
      <c r="AC16" s="82">
        <v>2.5000000000000001E-2</v>
      </c>
      <c r="AD16" s="79">
        <v>5</v>
      </c>
      <c r="AE16" s="82">
        <v>0.125</v>
      </c>
      <c r="AF16" s="79">
        <v>7</v>
      </c>
      <c r="AG16" s="82">
        <v>0.17499999999999999</v>
      </c>
      <c r="AH16" s="79"/>
      <c r="AI16" s="82"/>
      <c r="AJ16" s="79">
        <v>2</v>
      </c>
      <c r="AK16" s="80">
        <v>0.05</v>
      </c>
    </row>
    <row r="17" spans="2:37">
      <c r="B17" s="149"/>
      <c r="C17" s="152"/>
      <c r="D17" s="76">
        <v>38</v>
      </c>
      <c r="E17" s="77">
        <v>2</v>
      </c>
      <c r="F17" s="78">
        <v>8</v>
      </c>
      <c r="G17" s="76" t="s">
        <v>86</v>
      </c>
      <c r="H17" s="79">
        <v>43</v>
      </c>
      <c r="I17" s="79">
        <v>1</v>
      </c>
      <c r="J17" s="79">
        <v>42</v>
      </c>
      <c r="K17" s="80">
        <v>2.3255813953488001E-2</v>
      </c>
      <c r="L17" s="81">
        <v>11</v>
      </c>
      <c r="M17" s="82">
        <v>0.26190476190476097</v>
      </c>
      <c r="N17" s="79">
        <v>19</v>
      </c>
      <c r="O17" s="82">
        <v>0.452380952380952</v>
      </c>
      <c r="P17" s="79">
        <v>1</v>
      </c>
      <c r="Q17" s="82">
        <v>2.3809523809523E-2</v>
      </c>
      <c r="R17" s="79">
        <v>4</v>
      </c>
      <c r="S17" s="82">
        <v>9.5238095238094997E-2</v>
      </c>
      <c r="T17" s="79">
        <v>5</v>
      </c>
      <c r="U17" s="82">
        <v>0.119047619047619</v>
      </c>
      <c r="V17" s="79">
        <v>0</v>
      </c>
      <c r="W17" s="82">
        <v>0</v>
      </c>
      <c r="X17" s="83"/>
      <c r="Y17" s="83"/>
      <c r="Z17" s="79">
        <v>4</v>
      </c>
      <c r="AA17" s="82">
        <v>9.5238095238094997E-2</v>
      </c>
      <c r="AB17" s="79">
        <v>20</v>
      </c>
      <c r="AC17" s="82">
        <v>0.476190476190476</v>
      </c>
      <c r="AD17" s="79">
        <v>21</v>
      </c>
      <c r="AE17" s="82">
        <v>0.5</v>
      </c>
      <c r="AF17" s="79">
        <v>10</v>
      </c>
      <c r="AG17" s="82">
        <v>0.238095238095238</v>
      </c>
      <c r="AH17" s="79"/>
      <c r="AI17" s="82"/>
      <c r="AJ17" s="79">
        <v>10</v>
      </c>
      <c r="AK17" s="80">
        <v>0.238095238095238</v>
      </c>
    </row>
    <row r="18" spans="2:37">
      <c r="B18" s="149"/>
      <c r="C18" s="152"/>
      <c r="D18" s="76">
        <v>38</v>
      </c>
      <c r="E18" s="77">
        <v>2</v>
      </c>
      <c r="F18" s="78">
        <v>8</v>
      </c>
      <c r="G18" s="76" t="s">
        <v>94</v>
      </c>
      <c r="H18" s="79">
        <v>41</v>
      </c>
      <c r="I18" s="79">
        <v>0</v>
      </c>
      <c r="J18" s="79">
        <v>41</v>
      </c>
      <c r="K18" s="80">
        <v>0</v>
      </c>
      <c r="L18" s="81">
        <v>9</v>
      </c>
      <c r="M18" s="82">
        <v>0.219512195121951</v>
      </c>
      <c r="N18" s="79">
        <v>10</v>
      </c>
      <c r="O18" s="82">
        <v>0.24390243902438999</v>
      </c>
      <c r="P18" s="79">
        <v>3</v>
      </c>
      <c r="Q18" s="82">
        <v>7.3170731707316999E-2</v>
      </c>
      <c r="R18" s="79">
        <v>1</v>
      </c>
      <c r="S18" s="82">
        <v>2.4390243902439001E-2</v>
      </c>
      <c r="T18" s="79">
        <v>6</v>
      </c>
      <c r="U18" s="82">
        <v>0.146341463414634</v>
      </c>
      <c r="V18" s="79">
        <v>0</v>
      </c>
      <c r="W18" s="82">
        <v>0</v>
      </c>
      <c r="X18" s="83"/>
      <c r="Y18" s="83"/>
      <c r="Z18" s="79">
        <v>1</v>
      </c>
      <c r="AA18" s="82">
        <v>2.4390243902439001E-2</v>
      </c>
      <c r="AB18" s="79">
        <v>13</v>
      </c>
      <c r="AC18" s="82">
        <v>0.31707317073170699</v>
      </c>
      <c r="AD18" s="79">
        <v>13</v>
      </c>
      <c r="AE18" s="82">
        <v>0.31707317073170699</v>
      </c>
      <c r="AF18" s="79">
        <v>7</v>
      </c>
      <c r="AG18" s="82">
        <v>0.17073170731707299</v>
      </c>
      <c r="AH18" s="79"/>
      <c r="AI18" s="82"/>
      <c r="AJ18" s="79">
        <v>7</v>
      </c>
      <c r="AK18" s="80">
        <v>0.17073170731707299</v>
      </c>
    </row>
    <row r="19" spans="2:37">
      <c r="B19" s="149"/>
      <c r="C19" s="152"/>
      <c r="D19" s="76">
        <v>38</v>
      </c>
      <c r="E19" s="77">
        <v>2</v>
      </c>
      <c r="F19" s="78">
        <v>8</v>
      </c>
      <c r="G19" s="76" t="s">
        <v>95</v>
      </c>
      <c r="H19" s="79">
        <v>38</v>
      </c>
      <c r="I19" s="79">
        <v>0</v>
      </c>
      <c r="J19" s="79">
        <v>38</v>
      </c>
      <c r="K19" s="80">
        <v>0</v>
      </c>
      <c r="L19" s="81">
        <v>5</v>
      </c>
      <c r="M19" s="82">
        <v>0.13157894736842099</v>
      </c>
      <c r="N19" s="79">
        <v>12</v>
      </c>
      <c r="O19" s="82">
        <v>0.31578947368421001</v>
      </c>
      <c r="P19" s="79">
        <v>0</v>
      </c>
      <c r="Q19" s="82">
        <v>0</v>
      </c>
      <c r="R19" s="79">
        <v>1</v>
      </c>
      <c r="S19" s="82">
        <v>2.6315789473684001E-2</v>
      </c>
      <c r="T19" s="79">
        <v>3</v>
      </c>
      <c r="U19" s="82">
        <v>7.8947368421052003E-2</v>
      </c>
      <c r="V19" s="79">
        <v>0</v>
      </c>
      <c r="W19" s="82">
        <v>0</v>
      </c>
      <c r="X19" s="83"/>
      <c r="Y19" s="83"/>
      <c r="Z19" s="79">
        <v>13</v>
      </c>
      <c r="AA19" s="82">
        <v>0.34210526315789402</v>
      </c>
      <c r="AB19" s="79">
        <v>1</v>
      </c>
      <c r="AC19" s="82">
        <v>2.6315789473684001E-2</v>
      </c>
      <c r="AD19" s="79">
        <v>14</v>
      </c>
      <c r="AE19" s="82">
        <v>0.36842105263157798</v>
      </c>
      <c r="AF19" s="79">
        <v>2</v>
      </c>
      <c r="AG19" s="82">
        <v>5.2631578947368002E-2</v>
      </c>
      <c r="AH19" s="79"/>
      <c r="AI19" s="82"/>
      <c r="AJ19" s="79">
        <v>8</v>
      </c>
      <c r="AK19" s="80">
        <v>0.21052631578947301</v>
      </c>
    </row>
    <row r="20" spans="2:37">
      <c r="B20" s="149"/>
      <c r="C20" s="152"/>
      <c r="D20" s="76">
        <v>38</v>
      </c>
      <c r="E20" s="77">
        <v>2</v>
      </c>
      <c r="F20" s="78">
        <v>9</v>
      </c>
      <c r="G20" s="76" t="s">
        <v>87</v>
      </c>
      <c r="H20" s="79">
        <v>37</v>
      </c>
      <c r="I20" s="79">
        <v>0</v>
      </c>
      <c r="J20" s="79">
        <v>37</v>
      </c>
      <c r="K20" s="80">
        <v>0</v>
      </c>
      <c r="L20" s="81">
        <v>0</v>
      </c>
      <c r="M20" s="82">
        <v>0</v>
      </c>
      <c r="N20" s="79">
        <v>3</v>
      </c>
      <c r="O20" s="82">
        <v>8.1081081081081002E-2</v>
      </c>
      <c r="P20" s="79">
        <v>0</v>
      </c>
      <c r="Q20" s="82">
        <v>0</v>
      </c>
      <c r="R20" s="79">
        <v>2</v>
      </c>
      <c r="S20" s="82">
        <v>5.4054054054054002E-2</v>
      </c>
      <c r="T20" s="79">
        <v>3</v>
      </c>
      <c r="U20" s="82">
        <v>8.1081081081081002E-2</v>
      </c>
      <c r="V20" s="79">
        <v>2</v>
      </c>
      <c r="W20" s="82">
        <v>5.4054054054054002E-2</v>
      </c>
      <c r="X20" s="83"/>
      <c r="Y20" s="83"/>
      <c r="Z20" s="79">
        <v>2</v>
      </c>
      <c r="AA20" s="82">
        <v>5.4054054054054002E-2</v>
      </c>
      <c r="AB20" s="79">
        <v>5</v>
      </c>
      <c r="AC20" s="82">
        <v>0.135135135135135</v>
      </c>
      <c r="AD20" s="79">
        <v>9</v>
      </c>
      <c r="AE20" s="82">
        <v>0.24324324324324301</v>
      </c>
      <c r="AF20" s="79">
        <v>7</v>
      </c>
      <c r="AG20" s="82">
        <v>0.18918918918918901</v>
      </c>
      <c r="AH20" s="79"/>
      <c r="AI20" s="82"/>
      <c r="AJ20" s="79">
        <v>5</v>
      </c>
      <c r="AK20" s="80">
        <v>0.135135135135135</v>
      </c>
    </row>
    <row r="21" spans="2:37">
      <c r="B21" s="149"/>
      <c r="C21" s="152"/>
      <c r="D21" s="76">
        <v>38</v>
      </c>
      <c r="E21" s="77">
        <v>2</v>
      </c>
      <c r="F21" s="78">
        <v>9</v>
      </c>
      <c r="G21" s="76" t="s">
        <v>88</v>
      </c>
      <c r="H21" s="79">
        <v>34</v>
      </c>
      <c r="I21" s="79">
        <v>0</v>
      </c>
      <c r="J21" s="79">
        <v>34</v>
      </c>
      <c r="K21" s="80">
        <v>0</v>
      </c>
      <c r="L21" s="81">
        <v>0</v>
      </c>
      <c r="M21" s="82">
        <v>0</v>
      </c>
      <c r="N21" s="79">
        <v>0</v>
      </c>
      <c r="O21" s="82">
        <v>0</v>
      </c>
      <c r="P21" s="79">
        <v>0</v>
      </c>
      <c r="Q21" s="82">
        <v>0</v>
      </c>
      <c r="R21" s="79">
        <v>4</v>
      </c>
      <c r="S21" s="82">
        <v>0.11764705882352899</v>
      </c>
      <c r="T21" s="79">
        <v>0</v>
      </c>
      <c r="U21" s="82">
        <v>0</v>
      </c>
      <c r="V21" s="79">
        <v>0</v>
      </c>
      <c r="W21" s="82">
        <v>0</v>
      </c>
      <c r="X21" s="83"/>
      <c r="Y21" s="83"/>
      <c r="Z21" s="79">
        <v>1</v>
      </c>
      <c r="AA21" s="82">
        <v>2.9411764705881999E-2</v>
      </c>
      <c r="AB21" s="79">
        <v>1</v>
      </c>
      <c r="AC21" s="82">
        <v>2.9411764705881999E-2</v>
      </c>
      <c r="AD21" s="79">
        <v>3</v>
      </c>
      <c r="AE21" s="82">
        <v>8.8235294117646995E-2</v>
      </c>
      <c r="AF21" s="79">
        <v>0</v>
      </c>
      <c r="AG21" s="82">
        <v>0</v>
      </c>
      <c r="AH21" s="79"/>
      <c r="AI21" s="82"/>
      <c r="AJ21" s="79">
        <v>3</v>
      </c>
      <c r="AK21" s="80">
        <v>8.8235294117646995E-2</v>
      </c>
    </row>
    <row r="22" spans="2:37">
      <c r="B22" s="149"/>
      <c r="C22" s="152"/>
      <c r="D22" s="76">
        <v>38</v>
      </c>
      <c r="E22" s="77">
        <v>2</v>
      </c>
      <c r="F22" s="78">
        <v>9</v>
      </c>
      <c r="G22" s="76" t="s">
        <v>97</v>
      </c>
      <c r="H22" s="79">
        <v>38</v>
      </c>
      <c r="I22" s="79">
        <v>0</v>
      </c>
      <c r="J22" s="79">
        <v>38</v>
      </c>
      <c r="K22" s="80">
        <v>0</v>
      </c>
      <c r="L22" s="81">
        <v>0</v>
      </c>
      <c r="M22" s="82">
        <v>0</v>
      </c>
      <c r="N22" s="79">
        <v>9</v>
      </c>
      <c r="O22" s="82">
        <v>0.23684210526315699</v>
      </c>
      <c r="P22" s="79">
        <v>0</v>
      </c>
      <c r="Q22" s="82">
        <v>0</v>
      </c>
      <c r="R22" s="79">
        <v>2</v>
      </c>
      <c r="S22" s="82">
        <v>5.2631578947368002E-2</v>
      </c>
      <c r="T22" s="79">
        <v>5</v>
      </c>
      <c r="U22" s="82">
        <v>0.13157894736842099</v>
      </c>
      <c r="V22" s="79">
        <v>1</v>
      </c>
      <c r="W22" s="82">
        <v>2.6315789473684001E-2</v>
      </c>
      <c r="X22" s="83"/>
      <c r="Y22" s="83"/>
      <c r="Z22" s="79">
        <v>2</v>
      </c>
      <c r="AA22" s="82">
        <v>5.2631578947368002E-2</v>
      </c>
      <c r="AB22" s="79">
        <v>3</v>
      </c>
      <c r="AC22" s="82">
        <v>7.8947368421052003E-2</v>
      </c>
      <c r="AD22" s="79">
        <v>12</v>
      </c>
      <c r="AE22" s="82">
        <v>0.31578947368421001</v>
      </c>
      <c r="AF22" s="79">
        <v>5</v>
      </c>
      <c r="AG22" s="82">
        <v>0.13157894736842099</v>
      </c>
      <c r="AH22" s="79"/>
      <c r="AI22" s="82"/>
      <c r="AJ22" s="79">
        <v>15</v>
      </c>
      <c r="AK22" s="80">
        <v>0.394736842105263</v>
      </c>
    </row>
    <row r="23" spans="2:37" ht="15.75" thickBot="1">
      <c r="B23" s="149"/>
      <c r="C23" s="153"/>
      <c r="D23" s="84">
        <v>38</v>
      </c>
      <c r="E23" s="85">
        <v>2</v>
      </c>
      <c r="F23" s="86">
        <v>9</v>
      </c>
      <c r="G23" s="84" t="s">
        <v>98</v>
      </c>
      <c r="H23" s="87">
        <v>37</v>
      </c>
      <c r="I23" s="87">
        <v>0</v>
      </c>
      <c r="J23" s="87">
        <v>37</v>
      </c>
      <c r="K23" s="88">
        <v>0</v>
      </c>
      <c r="L23" s="89">
        <v>0</v>
      </c>
      <c r="M23" s="90">
        <v>0</v>
      </c>
      <c r="N23" s="87">
        <v>3</v>
      </c>
      <c r="O23" s="90">
        <v>8.1081081081081002E-2</v>
      </c>
      <c r="P23" s="87">
        <v>2</v>
      </c>
      <c r="Q23" s="90">
        <v>5.4054054054054002E-2</v>
      </c>
      <c r="R23" s="87">
        <v>3</v>
      </c>
      <c r="S23" s="90">
        <v>8.1081081081081002E-2</v>
      </c>
      <c r="T23" s="87">
        <v>3</v>
      </c>
      <c r="U23" s="90">
        <v>8.1081081081081002E-2</v>
      </c>
      <c r="V23" s="87">
        <v>0</v>
      </c>
      <c r="W23" s="90">
        <v>0</v>
      </c>
      <c r="X23" s="91"/>
      <c r="Y23" s="91"/>
      <c r="Z23" s="87">
        <v>0</v>
      </c>
      <c r="AA23" s="90">
        <v>0</v>
      </c>
      <c r="AB23" s="87">
        <v>7</v>
      </c>
      <c r="AC23" s="90">
        <v>0.18918918918918901</v>
      </c>
      <c r="AD23" s="87">
        <v>12</v>
      </c>
      <c r="AE23" s="90">
        <v>0.32432432432432401</v>
      </c>
      <c r="AF23" s="87">
        <v>2</v>
      </c>
      <c r="AG23" s="90">
        <v>5.4054054054054002E-2</v>
      </c>
      <c r="AH23" s="87"/>
      <c r="AI23" s="90"/>
      <c r="AJ23" s="87">
        <v>0</v>
      </c>
      <c r="AK23" s="88">
        <v>0</v>
      </c>
    </row>
    <row r="24" spans="2:37">
      <c r="B24" s="149"/>
      <c r="C24" s="151" t="s">
        <v>40</v>
      </c>
      <c r="D24" s="92">
        <v>38</v>
      </c>
      <c r="E24" s="93">
        <v>3</v>
      </c>
      <c r="F24" s="94">
        <v>6</v>
      </c>
      <c r="G24" s="68" t="s">
        <v>100</v>
      </c>
      <c r="H24" s="71">
        <v>39</v>
      </c>
      <c r="I24" s="71">
        <v>0</v>
      </c>
      <c r="J24" s="71">
        <v>39</v>
      </c>
      <c r="K24" s="72">
        <v>0</v>
      </c>
      <c r="L24" s="73">
        <v>14</v>
      </c>
      <c r="M24" s="74">
        <v>0.35897435897435798</v>
      </c>
      <c r="N24" s="71">
        <v>0</v>
      </c>
      <c r="O24" s="74">
        <v>0</v>
      </c>
      <c r="P24" s="71">
        <v>0</v>
      </c>
      <c r="Q24" s="74">
        <v>0</v>
      </c>
      <c r="R24" s="71">
        <v>0</v>
      </c>
      <c r="S24" s="74">
        <v>0</v>
      </c>
      <c r="T24" s="71">
        <v>5</v>
      </c>
      <c r="U24" s="74">
        <v>0.128205128205128</v>
      </c>
      <c r="V24" s="71">
        <v>2</v>
      </c>
      <c r="W24" s="74">
        <v>5.1282051282051003E-2</v>
      </c>
      <c r="X24" s="75"/>
      <c r="Y24" s="75"/>
      <c r="Z24" s="71">
        <v>9</v>
      </c>
      <c r="AA24" s="74">
        <v>0.23076923076923</v>
      </c>
      <c r="AB24" s="71">
        <v>1</v>
      </c>
      <c r="AC24" s="74">
        <v>2.5641025641024998E-2</v>
      </c>
      <c r="AD24" s="71">
        <v>14</v>
      </c>
      <c r="AE24" s="74">
        <v>0.35897435897435798</v>
      </c>
      <c r="AF24" s="71">
        <v>1</v>
      </c>
      <c r="AG24" s="74">
        <v>2.5641025641024998E-2</v>
      </c>
      <c r="AH24" s="71"/>
      <c r="AI24" s="74"/>
      <c r="AJ24" s="71"/>
      <c r="AK24" s="123"/>
    </row>
    <row r="25" spans="2:37">
      <c r="B25" s="149"/>
      <c r="C25" s="152"/>
      <c r="D25" s="95">
        <v>38</v>
      </c>
      <c r="E25" s="96">
        <v>3</v>
      </c>
      <c r="F25" s="97">
        <v>6</v>
      </c>
      <c r="G25" s="76" t="s">
        <v>101</v>
      </c>
      <c r="H25" s="79">
        <v>37</v>
      </c>
      <c r="I25" s="79">
        <v>0</v>
      </c>
      <c r="J25" s="79">
        <v>37</v>
      </c>
      <c r="K25" s="80">
        <v>0</v>
      </c>
      <c r="L25" s="81">
        <v>9</v>
      </c>
      <c r="M25" s="82">
        <v>0.24324324324324301</v>
      </c>
      <c r="N25" s="79">
        <v>0</v>
      </c>
      <c r="O25" s="82">
        <v>0</v>
      </c>
      <c r="P25" s="79">
        <v>2</v>
      </c>
      <c r="Q25" s="82">
        <v>5.4054054054054002E-2</v>
      </c>
      <c r="R25" s="79">
        <v>0</v>
      </c>
      <c r="S25" s="82">
        <v>0</v>
      </c>
      <c r="T25" s="79">
        <v>9</v>
      </c>
      <c r="U25" s="82">
        <v>0.24324324324324301</v>
      </c>
      <c r="V25" s="79">
        <v>1</v>
      </c>
      <c r="W25" s="82">
        <v>2.7027027027027001E-2</v>
      </c>
      <c r="X25" s="83"/>
      <c r="Y25" s="83"/>
      <c r="Z25" s="79">
        <v>5</v>
      </c>
      <c r="AA25" s="82">
        <v>0.135135135135135</v>
      </c>
      <c r="AB25" s="79">
        <v>1</v>
      </c>
      <c r="AC25" s="82">
        <v>2.7027027027027001E-2</v>
      </c>
      <c r="AD25" s="79">
        <v>11</v>
      </c>
      <c r="AE25" s="82">
        <v>0.29729729729729698</v>
      </c>
      <c r="AF25" s="79">
        <v>2</v>
      </c>
      <c r="AG25" s="82">
        <v>5.4054054054054002E-2</v>
      </c>
      <c r="AH25" s="79"/>
      <c r="AI25" s="82"/>
      <c r="AJ25" s="79"/>
      <c r="AK25" s="124"/>
    </row>
    <row r="26" spans="2:37">
      <c r="B26" s="149"/>
      <c r="C26" s="152"/>
      <c r="D26" s="95">
        <v>38</v>
      </c>
      <c r="E26" s="96">
        <v>3</v>
      </c>
      <c r="F26" s="97">
        <v>6</v>
      </c>
      <c r="G26" s="76" t="s">
        <v>102</v>
      </c>
      <c r="H26" s="79">
        <v>38</v>
      </c>
      <c r="I26" s="79">
        <v>0</v>
      </c>
      <c r="J26" s="79">
        <v>38</v>
      </c>
      <c r="K26" s="80">
        <v>0</v>
      </c>
      <c r="L26" s="81">
        <v>10</v>
      </c>
      <c r="M26" s="82">
        <v>0.26315789473684198</v>
      </c>
      <c r="N26" s="79">
        <v>9</v>
      </c>
      <c r="O26" s="82">
        <v>0.23684210526315699</v>
      </c>
      <c r="P26" s="79">
        <v>2</v>
      </c>
      <c r="Q26" s="82">
        <v>5.2631578947368002E-2</v>
      </c>
      <c r="R26" s="79">
        <v>0</v>
      </c>
      <c r="S26" s="82">
        <v>0</v>
      </c>
      <c r="T26" s="79">
        <v>6</v>
      </c>
      <c r="U26" s="82">
        <v>0.157894736842105</v>
      </c>
      <c r="V26" s="79">
        <v>2</v>
      </c>
      <c r="W26" s="82">
        <v>5.2631578947368002E-2</v>
      </c>
      <c r="X26" s="83"/>
      <c r="Y26" s="83"/>
      <c r="Z26" s="79">
        <v>6</v>
      </c>
      <c r="AA26" s="82">
        <v>0.157894736842105</v>
      </c>
      <c r="AB26" s="79">
        <v>1</v>
      </c>
      <c r="AC26" s="82">
        <v>2.6315789473684001E-2</v>
      </c>
      <c r="AD26" s="79">
        <v>12</v>
      </c>
      <c r="AE26" s="82">
        <v>0.31578947368421001</v>
      </c>
      <c r="AF26" s="79">
        <v>5</v>
      </c>
      <c r="AG26" s="82">
        <v>0.13157894736842099</v>
      </c>
      <c r="AH26" s="79"/>
      <c r="AI26" s="82"/>
      <c r="AJ26" s="79"/>
      <c r="AK26" s="124"/>
    </row>
    <row r="27" spans="2:37">
      <c r="B27" s="149"/>
      <c r="C27" s="152"/>
      <c r="D27" s="95">
        <v>38</v>
      </c>
      <c r="E27" s="96">
        <v>3</v>
      </c>
      <c r="F27" s="97">
        <v>6</v>
      </c>
      <c r="G27" s="76" t="s">
        <v>112</v>
      </c>
      <c r="H27" s="79">
        <v>38</v>
      </c>
      <c r="I27" s="79">
        <v>0</v>
      </c>
      <c r="J27" s="79">
        <v>38</v>
      </c>
      <c r="K27" s="80">
        <v>0</v>
      </c>
      <c r="L27" s="81">
        <v>6</v>
      </c>
      <c r="M27" s="82">
        <v>0.157894736842105</v>
      </c>
      <c r="N27" s="79">
        <v>3</v>
      </c>
      <c r="O27" s="82">
        <v>7.8947368421052003E-2</v>
      </c>
      <c r="P27" s="79">
        <v>4</v>
      </c>
      <c r="Q27" s="82">
        <v>0.105263157894736</v>
      </c>
      <c r="R27" s="79">
        <v>3</v>
      </c>
      <c r="S27" s="82">
        <v>7.8947368421052003E-2</v>
      </c>
      <c r="T27" s="79">
        <v>9</v>
      </c>
      <c r="U27" s="82">
        <v>0.23684210526315699</v>
      </c>
      <c r="V27" s="79">
        <v>3</v>
      </c>
      <c r="W27" s="82">
        <v>7.8947368421052003E-2</v>
      </c>
      <c r="X27" s="83"/>
      <c r="Y27" s="83"/>
      <c r="Z27" s="79">
        <v>8</v>
      </c>
      <c r="AA27" s="82">
        <v>0.21052631578947301</v>
      </c>
      <c r="AB27" s="79">
        <v>5</v>
      </c>
      <c r="AC27" s="82">
        <v>0.13157894736842099</v>
      </c>
      <c r="AD27" s="79">
        <v>10</v>
      </c>
      <c r="AE27" s="82">
        <v>0.26315789473684198</v>
      </c>
      <c r="AF27" s="79">
        <v>3</v>
      </c>
      <c r="AG27" s="82">
        <v>7.8947368421052003E-2</v>
      </c>
      <c r="AH27" s="79"/>
      <c r="AI27" s="82"/>
      <c r="AJ27" s="79"/>
      <c r="AK27" s="124"/>
    </row>
    <row r="28" spans="2:37">
      <c r="B28" s="149"/>
      <c r="C28" s="152"/>
      <c r="D28" s="95">
        <v>38</v>
      </c>
      <c r="E28" s="96">
        <v>3</v>
      </c>
      <c r="F28" s="97">
        <v>6</v>
      </c>
      <c r="G28" s="76" t="s">
        <v>109</v>
      </c>
      <c r="H28" s="79">
        <v>37</v>
      </c>
      <c r="I28" s="79">
        <v>0</v>
      </c>
      <c r="J28" s="79">
        <v>37</v>
      </c>
      <c r="K28" s="80">
        <v>0</v>
      </c>
      <c r="L28" s="81">
        <v>13</v>
      </c>
      <c r="M28" s="82">
        <v>0.35135135135135098</v>
      </c>
      <c r="N28" s="79">
        <v>5</v>
      </c>
      <c r="O28" s="82">
        <v>0.135135135135135</v>
      </c>
      <c r="P28" s="79">
        <v>1</v>
      </c>
      <c r="Q28" s="82">
        <v>2.7027027027027001E-2</v>
      </c>
      <c r="R28" s="79">
        <v>0</v>
      </c>
      <c r="S28" s="82">
        <v>0</v>
      </c>
      <c r="T28" s="79">
        <v>5</v>
      </c>
      <c r="U28" s="82">
        <v>0.135135135135135</v>
      </c>
      <c r="V28" s="79">
        <v>2</v>
      </c>
      <c r="W28" s="82">
        <v>5.4054054054054002E-2</v>
      </c>
      <c r="X28" s="83"/>
      <c r="Y28" s="83"/>
      <c r="Z28" s="79">
        <v>10</v>
      </c>
      <c r="AA28" s="82">
        <v>0.27027027027027001</v>
      </c>
      <c r="AB28" s="79">
        <v>1</v>
      </c>
      <c r="AC28" s="82">
        <v>2.7027027027027001E-2</v>
      </c>
      <c r="AD28" s="79">
        <v>8</v>
      </c>
      <c r="AE28" s="82">
        <v>0.21621621621621601</v>
      </c>
      <c r="AF28" s="79">
        <v>0</v>
      </c>
      <c r="AG28" s="82">
        <v>0</v>
      </c>
      <c r="AH28" s="79"/>
      <c r="AI28" s="82"/>
      <c r="AJ28" s="79"/>
      <c r="AK28" s="124"/>
    </row>
    <row r="29" spans="2:37">
      <c r="B29" s="149"/>
      <c r="C29" s="152"/>
      <c r="D29" s="95">
        <v>38</v>
      </c>
      <c r="E29" s="96">
        <v>3</v>
      </c>
      <c r="F29" s="97">
        <v>7</v>
      </c>
      <c r="G29" s="76" t="s">
        <v>93</v>
      </c>
      <c r="H29" s="79">
        <v>31</v>
      </c>
      <c r="I29" s="79">
        <v>0</v>
      </c>
      <c r="J29" s="79">
        <v>31</v>
      </c>
      <c r="K29" s="80">
        <v>0</v>
      </c>
      <c r="L29" s="81">
        <v>5</v>
      </c>
      <c r="M29" s="82">
        <v>0.16129032258064499</v>
      </c>
      <c r="N29" s="79">
        <v>6</v>
      </c>
      <c r="O29" s="82">
        <v>0.19354838709677399</v>
      </c>
      <c r="P29" s="79">
        <v>5</v>
      </c>
      <c r="Q29" s="82">
        <v>0.16129032258064499</v>
      </c>
      <c r="R29" s="79">
        <v>4</v>
      </c>
      <c r="S29" s="82">
        <v>0.12903225806451599</v>
      </c>
      <c r="T29" s="79">
        <v>10</v>
      </c>
      <c r="U29" s="82">
        <v>0.32258064516128998</v>
      </c>
      <c r="V29" s="79">
        <v>1</v>
      </c>
      <c r="W29" s="82">
        <v>3.2258064516128997E-2</v>
      </c>
      <c r="X29" s="83"/>
      <c r="Y29" s="83"/>
      <c r="Z29" s="79">
        <v>9</v>
      </c>
      <c r="AA29" s="82">
        <v>0.29032258064516098</v>
      </c>
      <c r="AB29" s="79">
        <v>6</v>
      </c>
      <c r="AC29" s="82">
        <v>0.19354838709677399</v>
      </c>
      <c r="AD29" s="79">
        <v>8</v>
      </c>
      <c r="AE29" s="82">
        <v>0.25806451612903197</v>
      </c>
      <c r="AF29" s="79">
        <v>2</v>
      </c>
      <c r="AG29" s="82">
        <v>6.4516129032257993E-2</v>
      </c>
      <c r="AH29" s="79"/>
      <c r="AI29" s="82"/>
      <c r="AJ29" s="79"/>
      <c r="AK29" s="124"/>
    </row>
    <row r="30" spans="2:37">
      <c r="B30" s="149"/>
      <c r="C30" s="152"/>
      <c r="D30" s="95">
        <v>38</v>
      </c>
      <c r="E30" s="96">
        <v>3</v>
      </c>
      <c r="F30" s="97">
        <v>7</v>
      </c>
      <c r="G30" s="76" t="s">
        <v>103</v>
      </c>
      <c r="H30" s="79">
        <v>31</v>
      </c>
      <c r="I30" s="79">
        <v>0</v>
      </c>
      <c r="J30" s="79">
        <v>31</v>
      </c>
      <c r="K30" s="80">
        <v>0</v>
      </c>
      <c r="L30" s="81">
        <v>6</v>
      </c>
      <c r="M30" s="82">
        <v>0.19354838709677399</v>
      </c>
      <c r="N30" s="79">
        <v>4</v>
      </c>
      <c r="O30" s="82">
        <v>0.12903225806451599</v>
      </c>
      <c r="P30" s="79">
        <v>4</v>
      </c>
      <c r="Q30" s="82">
        <v>0.12903225806451599</v>
      </c>
      <c r="R30" s="79">
        <v>5</v>
      </c>
      <c r="S30" s="82">
        <v>0.16129032258064499</v>
      </c>
      <c r="T30" s="79">
        <v>6</v>
      </c>
      <c r="U30" s="82">
        <v>0.19354838709677399</v>
      </c>
      <c r="V30" s="79">
        <v>2</v>
      </c>
      <c r="W30" s="82">
        <v>6.4516129032257993E-2</v>
      </c>
      <c r="X30" s="83"/>
      <c r="Y30" s="83"/>
      <c r="Z30" s="79">
        <v>7</v>
      </c>
      <c r="AA30" s="82">
        <v>0.225806451612903</v>
      </c>
      <c r="AB30" s="79">
        <v>8</v>
      </c>
      <c r="AC30" s="82">
        <v>0.25806451612903197</v>
      </c>
      <c r="AD30" s="79">
        <v>11</v>
      </c>
      <c r="AE30" s="82">
        <v>0.35483870967741898</v>
      </c>
      <c r="AF30" s="79">
        <v>7</v>
      </c>
      <c r="AG30" s="82">
        <v>0.225806451612903</v>
      </c>
      <c r="AH30" s="79"/>
      <c r="AI30" s="82"/>
      <c r="AJ30" s="79"/>
      <c r="AK30" s="124"/>
    </row>
    <row r="31" spans="2:37">
      <c r="B31" s="149"/>
      <c r="C31" s="152"/>
      <c r="D31" s="95">
        <v>38</v>
      </c>
      <c r="E31" s="96">
        <v>3</v>
      </c>
      <c r="F31" s="97">
        <v>7</v>
      </c>
      <c r="G31" s="76" t="s">
        <v>104</v>
      </c>
      <c r="H31" s="79">
        <v>33</v>
      </c>
      <c r="I31" s="79">
        <v>0</v>
      </c>
      <c r="J31" s="79">
        <v>33</v>
      </c>
      <c r="K31" s="80">
        <v>0</v>
      </c>
      <c r="L31" s="81">
        <v>6</v>
      </c>
      <c r="M31" s="82">
        <v>0.18181818181818099</v>
      </c>
      <c r="N31" s="79">
        <v>14</v>
      </c>
      <c r="O31" s="82">
        <v>0.42424242424242398</v>
      </c>
      <c r="P31" s="79">
        <v>6</v>
      </c>
      <c r="Q31" s="82">
        <v>0.18181818181818099</v>
      </c>
      <c r="R31" s="79">
        <v>7</v>
      </c>
      <c r="S31" s="82">
        <v>0.21212121212121199</v>
      </c>
      <c r="T31" s="79">
        <v>8</v>
      </c>
      <c r="U31" s="82">
        <v>0.24242424242424199</v>
      </c>
      <c r="V31" s="79">
        <v>3</v>
      </c>
      <c r="W31" s="82">
        <v>9.0909090909089996E-2</v>
      </c>
      <c r="X31" s="83"/>
      <c r="Y31" s="83"/>
      <c r="Z31" s="79">
        <v>15</v>
      </c>
      <c r="AA31" s="82">
        <v>0.45454545454545398</v>
      </c>
      <c r="AB31" s="79">
        <v>12</v>
      </c>
      <c r="AC31" s="82">
        <v>0.36363636363636298</v>
      </c>
      <c r="AD31" s="79">
        <v>10</v>
      </c>
      <c r="AE31" s="82">
        <v>0.30303030303030298</v>
      </c>
      <c r="AF31" s="79">
        <v>10</v>
      </c>
      <c r="AG31" s="82">
        <v>0.30303030303030298</v>
      </c>
      <c r="AH31" s="79"/>
      <c r="AI31" s="82"/>
      <c r="AJ31" s="79"/>
      <c r="AK31" s="124"/>
    </row>
    <row r="32" spans="2:37">
      <c r="B32" s="149"/>
      <c r="C32" s="152"/>
      <c r="D32" s="95">
        <v>38</v>
      </c>
      <c r="E32" s="96">
        <v>3</v>
      </c>
      <c r="F32" s="97">
        <v>7</v>
      </c>
      <c r="G32" s="76" t="s">
        <v>113</v>
      </c>
      <c r="H32" s="79">
        <v>31</v>
      </c>
      <c r="I32" s="79">
        <v>0</v>
      </c>
      <c r="J32" s="79">
        <v>31</v>
      </c>
      <c r="K32" s="80">
        <v>0</v>
      </c>
      <c r="L32" s="81">
        <v>6</v>
      </c>
      <c r="M32" s="82">
        <v>0.19354838709677399</v>
      </c>
      <c r="N32" s="79">
        <v>5</v>
      </c>
      <c r="O32" s="82">
        <v>0.16129032258064499</v>
      </c>
      <c r="P32" s="79">
        <v>3</v>
      </c>
      <c r="Q32" s="82">
        <v>9.6774193548386997E-2</v>
      </c>
      <c r="R32" s="79">
        <v>0</v>
      </c>
      <c r="S32" s="82">
        <v>0</v>
      </c>
      <c r="T32" s="79">
        <v>10</v>
      </c>
      <c r="U32" s="82">
        <v>0.32258064516128998</v>
      </c>
      <c r="V32" s="79">
        <v>1</v>
      </c>
      <c r="W32" s="82">
        <v>3.2258064516128997E-2</v>
      </c>
      <c r="X32" s="83"/>
      <c r="Y32" s="83"/>
      <c r="Z32" s="79">
        <v>6</v>
      </c>
      <c r="AA32" s="82">
        <v>0.19354838709677399</v>
      </c>
      <c r="AB32" s="79">
        <v>16</v>
      </c>
      <c r="AC32" s="82">
        <v>0.51612903225806395</v>
      </c>
      <c r="AD32" s="79">
        <v>6</v>
      </c>
      <c r="AE32" s="82">
        <v>0.19354838709677399</v>
      </c>
      <c r="AF32" s="79">
        <v>11</v>
      </c>
      <c r="AG32" s="82">
        <v>0.35483870967741898</v>
      </c>
      <c r="AH32" s="79"/>
      <c r="AI32" s="82"/>
      <c r="AJ32" s="79"/>
      <c r="AK32" s="124"/>
    </row>
    <row r="33" spans="2:37">
      <c r="B33" s="149"/>
      <c r="C33" s="152"/>
      <c r="D33" s="95">
        <v>38</v>
      </c>
      <c r="E33" s="96">
        <v>3</v>
      </c>
      <c r="F33" s="97">
        <v>7</v>
      </c>
      <c r="G33" s="76" t="s">
        <v>110</v>
      </c>
      <c r="H33" s="79">
        <v>31</v>
      </c>
      <c r="I33" s="79">
        <v>0</v>
      </c>
      <c r="J33" s="79">
        <v>31</v>
      </c>
      <c r="K33" s="80">
        <v>0</v>
      </c>
      <c r="L33" s="81">
        <v>4</v>
      </c>
      <c r="M33" s="82">
        <v>0.12903225806451599</v>
      </c>
      <c r="N33" s="79">
        <v>7</v>
      </c>
      <c r="O33" s="82">
        <v>0.225806451612903</v>
      </c>
      <c r="P33" s="79">
        <v>3</v>
      </c>
      <c r="Q33" s="82">
        <v>9.6774193548386997E-2</v>
      </c>
      <c r="R33" s="79">
        <v>2</v>
      </c>
      <c r="S33" s="82">
        <v>6.4516129032257993E-2</v>
      </c>
      <c r="T33" s="79">
        <v>6</v>
      </c>
      <c r="U33" s="82">
        <v>0.19354838709677399</v>
      </c>
      <c r="V33" s="79">
        <v>3</v>
      </c>
      <c r="W33" s="82">
        <v>9.6774193548386997E-2</v>
      </c>
      <c r="X33" s="83"/>
      <c r="Y33" s="83"/>
      <c r="Z33" s="79">
        <v>7</v>
      </c>
      <c r="AA33" s="82">
        <v>0.225806451612903</v>
      </c>
      <c r="AB33" s="79">
        <v>7</v>
      </c>
      <c r="AC33" s="82">
        <v>0.225806451612903</v>
      </c>
      <c r="AD33" s="79">
        <v>5</v>
      </c>
      <c r="AE33" s="82">
        <v>0.16129032258064499</v>
      </c>
      <c r="AF33" s="79">
        <v>10</v>
      </c>
      <c r="AG33" s="82">
        <v>0.32258064516128998</v>
      </c>
      <c r="AH33" s="79"/>
      <c r="AI33" s="82"/>
      <c r="AJ33" s="79"/>
      <c r="AK33" s="124"/>
    </row>
    <row r="34" spans="2:37">
      <c r="B34" s="149"/>
      <c r="C34" s="152"/>
      <c r="D34" s="95">
        <v>38</v>
      </c>
      <c r="E34" s="96">
        <v>3</v>
      </c>
      <c r="F34" s="97">
        <v>8</v>
      </c>
      <c r="G34" s="76" t="s">
        <v>96</v>
      </c>
      <c r="H34" s="79">
        <v>40</v>
      </c>
      <c r="I34" s="79">
        <v>0</v>
      </c>
      <c r="J34" s="79">
        <v>40</v>
      </c>
      <c r="K34" s="80">
        <v>0</v>
      </c>
      <c r="L34" s="81">
        <v>2</v>
      </c>
      <c r="M34" s="82">
        <v>0.05</v>
      </c>
      <c r="N34" s="79">
        <v>2</v>
      </c>
      <c r="O34" s="82">
        <v>0.05</v>
      </c>
      <c r="P34" s="79">
        <v>6</v>
      </c>
      <c r="Q34" s="82">
        <v>0.15</v>
      </c>
      <c r="R34" s="79">
        <v>1</v>
      </c>
      <c r="S34" s="82">
        <v>2.5000000000000001E-2</v>
      </c>
      <c r="T34" s="79">
        <v>6</v>
      </c>
      <c r="U34" s="82">
        <v>0.15</v>
      </c>
      <c r="V34" s="79">
        <v>0</v>
      </c>
      <c r="W34" s="82">
        <v>0</v>
      </c>
      <c r="X34" s="83"/>
      <c r="Y34" s="83"/>
      <c r="Z34" s="79">
        <v>7</v>
      </c>
      <c r="AA34" s="82">
        <v>0.17499999999999999</v>
      </c>
      <c r="AB34" s="79">
        <v>1</v>
      </c>
      <c r="AC34" s="82">
        <v>2.5000000000000001E-2</v>
      </c>
      <c r="AD34" s="79">
        <v>7</v>
      </c>
      <c r="AE34" s="82">
        <v>0.17499999999999999</v>
      </c>
      <c r="AF34" s="79">
        <v>0</v>
      </c>
      <c r="AG34" s="82">
        <v>0</v>
      </c>
      <c r="AH34" s="79"/>
      <c r="AI34" s="82"/>
      <c r="AJ34" s="79">
        <v>3</v>
      </c>
      <c r="AK34" s="80">
        <v>7.4999999999999997E-2</v>
      </c>
    </row>
    <row r="35" spans="2:37">
      <c r="B35" s="149"/>
      <c r="C35" s="152"/>
      <c r="D35" s="95">
        <v>38</v>
      </c>
      <c r="E35" s="96">
        <v>3</v>
      </c>
      <c r="F35" s="97">
        <v>8</v>
      </c>
      <c r="G35" s="76" t="s">
        <v>105</v>
      </c>
      <c r="H35" s="79">
        <v>40</v>
      </c>
      <c r="I35" s="79">
        <v>0</v>
      </c>
      <c r="J35" s="79">
        <v>40</v>
      </c>
      <c r="K35" s="80">
        <v>0</v>
      </c>
      <c r="L35" s="81">
        <v>9</v>
      </c>
      <c r="M35" s="82">
        <v>0.22500000000000001</v>
      </c>
      <c r="N35" s="79">
        <v>1</v>
      </c>
      <c r="O35" s="82">
        <v>2.5000000000000001E-2</v>
      </c>
      <c r="P35" s="79">
        <v>4</v>
      </c>
      <c r="Q35" s="82">
        <v>0.1</v>
      </c>
      <c r="R35" s="79">
        <v>1</v>
      </c>
      <c r="S35" s="82">
        <v>2.5000000000000001E-2</v>
      </c>
      <c r="T35" s="79">
        <v>6</v>
      </c>
      <c r="U35" s="82">
        <v>0.15</v>
      </c>
      <c r="V35" s="79">
        <v>0</v>
      </c>
      <c r="W35" s="82">
        <v>0</v>
      </c>
      <c r="X35" s="83"/>
      <c r="Y35" s="83"/>
      <c r="Z35" s="79">
        <v>4</v>
      </c>
      <c r="AA35" s="82">
        <v>0.1</v>
      </c>
      <c r="AB35" s="79">
        <v>15</v>
      </c>
      <c r="AC35" s="82">
        <v>0.375</v>
      </c>
      <c r="AD35" s="79">
        <v>4</v>
      </c>
      <c r="AE35" s="82">
        <v>0.1</v>
      </c>
      <c r="AF35" s="79">
        <v>0</v>
      </c>
      <c r="AG35" s="82">
        <v>0</v>
      </c>
      <c r="AH35" s="79"/>
      <c r="AI35" s="82"/>
      <c r="AJ35" s="79">
        <v>8</v>
      </c>
      <c r="AK35" s="80">
        <v>0.2</v>
      </c>
    </row>
    <row r="36" spans="2:37">
      <c r="B36" s="149"/>
      <c r="C36" s="152"/>
      <c r="D36" s="95">
        <v>38</v>
      </c>
      <c r="E36" s="96">
        <v>3</v>
      </c>
      <c r="F36" s="97">
        <v>8</v>
      </c>
      <c r="G36" s="76" t="s">
        <v>106</v>
      </c>
      <c r="H36" s="79">
        <v>40</v>
      </c>
      <c r="I36" s="79">
        <v>0</v>
      </c>
      <c r="J36" s="79">
        <v>40</v>
      </c>
      <c r="K36" s="80">
        <v>0</v>
      </c>
      <c r="L36" s="81">
        <v>2</v>
      </c>
      <c r="M36" s="82">
        <v>0.05</v>
      </c>
      <c r="N36" s="79">
        <v>2</v>
      </c>
      <c r="O36" s="82">
        <v>0.05</v>
      </c>
      <c r="P36" s="79">
        <v>10</v>
      </c>
      <c r="Q36" s="82">
        <v>0.25</v>
      </c>
      <c r="R36" s="79">
        <v>2</v>
      </c>
      <c r="S36" s="82">
        <v>0.05</v>
      </c>
      <c r="T36" s="79">
        <v>9</v>
      </c>
      <c r="U36" s="82">
        <v>0.22500000000000001</v>
      </c>
      <c r="V36" s="79">
        <v>0</v>
      </c>
      <c r="W36" s="82">
        <v>0</v>
      </c>
      <c r="X36" s="83"/>
      <c r="Y36" s="83"/>
      <c r="Z36" s="79">
        <v>12</v>
      </c>
      <c r="AA36" s="82">
        <v>0.3</v>
      </c>
      <c r="AB36" s="79">
        <v>9</v>
      </c>
      <c r="AC36" s="82">
        <v>0.22500000000000001</v>
      </c>
      <c r="AD36" s="79">
        <v>3</v>
      </c>
      <c r="AE36" s="82">
        <v>7.4999999999999997E-2</v>
      </c>
      <c r="AF36" s="79">
        <v>5</v>
      </c>
      <c r="AG36" s="82">
        <v>0.125</v>
      </c>
      <c r="AH36" s="79"/>
      <c r="AI36" s="82"/>
      <c r="AJ36" s="79">
        <v>6</v>
      </c>
      <c r="AK36" s="80">
        <v>0.15</v>
      </c>
    </row>
    <row r="37" spans="2:37">
      <c r="B37" s="149"/>
      <c r="C37" s="152"/>
      <c r="D37" s="95">
        <v>38</v>
      </c>
      <c r="E37" s="96">
        <v>3</v>
      </c>
      <c r="F37" s="97">
        <v>8</v>
      </c>
      <c r="G37" s="76" t="s">
        <v>107</v>
      </c>
      <c r="H37" s="79">
        <v>40</v>
      </c>
      <c r="I37" s="79">
        <v>0</v>
      </c>
      <c r="J37" s="79">
        <v>40</v>
      </c>
      <c r="K37" s="80">
        <v>0</v>
      </c>
      <c r="L37" s="81">
        <v>0</v>
      </c>
      <c r="M37" s="82">
        <v>0</v>
      </c>
      <c r="N37" s="79">
        <v>0</v>
      </c>
      <c r="O37" s="82">
        <v>0</v>
      </c>
      <c r="P37" s="79">
        <v>4</v>
      </c>
      <c r="Q37" s="82">
        <v>0.1</v>
      </c>
      <c r="R37" s="79">
        <v>0</v>
      </c>
      <c r="S37" s="82">
        <v>0</v>
      </c>
      <c r="T37" s="79">
        <v>9</v>
      </c>
      <c r="U37" s="82">
        <v>0.22500000000000001</v>
      </c>
      <c r="V37" s="79">
        <v>0</v>
      </c>
      <c r="W37" s="82">
        <v>0</v>
      </c>
      <c r="X37" s="83"/>
      <c r="Y37" s="83"/>
      <c r="Z37" s="79">
        <v>10</v>
      </c>
      <c r="AA37" s="82">
        <v>0.25</v>
      </c>
      <c r="AB37" s="79">
        <v>9</v>
      </c>
      <c r="AC37" s="82">
        <v>0.22500000000000001</v>
      </c>
      <c r="AD37" s="79">
        <v>4</v>
      </c>
      <c r="AE37" s="82">
        <v>0.1</v>
      </c>
      <c r="AF37" s="79">
        <v>3</v>
      </c>
      <c r="AG37" s="82">
        <v>7.4999999999999997E-2</v>
      </c>
      <c r="AH37" s="79"/>
      <c r="AI37" s="82"/>
      <c r="AJ37" s="79">
        <v>6</v>
      </c>
      <c r="AK37" s="80">
        <v>0.15</v>
      </c>
    </row>
    <row r="38" spans="2:37">
      <c r="B38" s="149"/>
      <c r="C38" s="152"/>
      <c r="D38" s="95">
        <v>38</v>
      </c>
      <c r="E38" s="96">
        <v>3</v>
      </c>
      <c r="F38" s="97">
        <v>9</v>
      </c>
      <c r="G38" s="76" t="s">
        <v>99</v>
      </c>
      <c r="H38" s="79">
        <v>29</v>
      </c>
      <c r="I38" s="79">
        <v>0</v>
      </c>
      <c r="J38" s="79">
        <v>29</v>
      </c>
      <c r="K38" s="80">
        <v>0</v>
      </c>
      <c r="L38" s="81">
        <v>0</v>
      </c>
      <c r="M38" s="82">
        <v>0</v>
      </c>
      <c r="N38" s="79">
        <v>2</v>
      </c>
      <c r="O38" s="82">
        <v>6.8965517241379004E-2</v>
      </c>
      <c r="P38" s="79">
        <v>2</v>
      </c>
      <c r="Q38" s="82">
        <v>6.8965517241379004E-2</v>
      </c>
      <c r="R38" s="79">
        <v>0</v>
      </c>
      <c r="S38" s="82">
        <v>0</v>
      </c>
      <c r="T38" s="79">
        <v>0</v>
      </c>
      <c r="U38" s="82">
        <v>0</v>
      </c>
      <c r="V38" s="79">
        <v>1</v>
      </c>
      <c r="W38" s="82">
        <v>3.4482758620689002E-2</v>
      </c>
      <c r="X38" s="83"/>
      <c r="Y38" s="83"/>
      <c r="Z38" s="79">
        <v>0</v>
      </c>
      <c r="AA38" s="82">
        <v>0</v>
      </c>
      <c r="AB38" s="79">
        <v>7</v>
      </c>
      <c r="AC38" s="82">
        <v>0.24137931034482701</v>
      </c>
      <c r="AD38" s="79">
        <v>8</v>
      </c>
      <c r="AE38" s="82">
        <v>0.27586206896551702</v>
      </c>
      <c r="AF38" s="79">
        <v>3</v>
      </c>
      <c r="AG38" s="82">
        <v>0.10344827586206801</v>
      </c>
      <c r="AH38" s="79"/>
      <c r="AI38" s="82"/>
      <c r="AJ38" s="79">
        <v>6</v>
      </c>
      <c r="AK38" s="80">
        <v>0.20689655172413701</v>
      </c>
    </row>
    <row r="39" spans="2:37">
      <c r="B39" s="149"/>
      <c r="C39" s="152"/>
      <c r="D39" s="95">
        <v>38</v>
      </c>
      <c r="E39" s="96">
        <v>3</v>
      </c>
      <c r="F39" s="97">
        <v>9</v>
      </c>
      <c r="G39" s="76" t="s">
        <v>108</v>
      </c>
      <c r="H39" s="79">
        <v>32</v>
      </c>
      <c r="I39" s="79">
        <v>0</v>
      </c>
      <c r="J39" s="79">
        <v>32</v>
      </c>
      <c r="K39" s="80">
        <v>0</v>
      </c>
      <c r="L39" s="81">
        <v>2</v>
      </c>
      <c r="M39" s="82">
        <v>6.25E-2</v>
      </c>
      <c r="N39" s="79">
        <v>6</v>
      </c>
      <c r="O39" s="82">
        <v>0.1875</v>
      </c>
      <c r="P39" s="79">
        <v>0</v>
      </c>
      <c r="Q39" s="82">
        <v>0</v>
      </c>
      <c r="R39" s="79">
        <v>0</v>
      </c>
      <c r="S39" s="82">
        <v>0</v>
      </c>
      <c r="T39" s="79">
        <v>1</v>
      </c>
      <c r="U39" s="82">
        <v>3.125E-2</v>
      </c>
      <c r="V39" s="79">
        <v>0</v>
      </c>
      <c r="W39" s="82">
        <v>0</v>
      </c>
      <c r="X39" s="83"/>
      <c r="Y39" s="83"/>
      <c r="Z39" s="79">
        <v>0</v>
      </c>
      <c r="AA39" s="82">
        <v>0</v>
      </c>
      <c r="AB39" s="79">
        <v>11</v>
      </c>
      <c r="AC39" s="82">
        <v>0.34375</v>
      </c>
      <c r="AD39" s="79">
        <v>5</v>
      </c>
      <c r="AE39" s="82">
        <v>0.15625</v>
      </c>
      <c r="AF39" s="79">
        <v>2</v>
      </c>
      <c r="AG39" s="82">
        <v>6.25E-2</v>
      </c>
      <c r="AH39" s="79"/>
      <c r="AI39" s="82"/>
      <c r="AJ39" s="79">
        <v>7</v>
      </c>
      <c r="AK39" s="80">
        <v>0.21875</v>
      </c>
    </row>
    <row r="40" spans="2:37">
      <c r="B40" s="149"/>
      <c r="C40" s="152"/>
      <c r="D40" s="95">
        <v>38</v>
      </c>
      <c r="E40" s="96">
        <v>3</v>
      </c>
      <c r="F40" s="97">
        <v>9</v>
      </c>
      <c r="G40" s="76" t="s">
        <v>114</v>
      </c>
      <c r="H40" s="79">
        <v>32</v>
      </c>
      <c r="I40" s="79">
        <v>0</v>
      </c>
      <c r="J40" s="79">
        <v>32</v>
      </c>
      <c r="K40" s="80">
        <v>0</v>
      </c>
      <c r="L40" s="81">
        <v>1</v>
      </c>
      <c r="M40" s="82">
        <v>3.125E-2</v>
      </c>
      <c r="N40" s="79">
        <v>1</v>
      </c>
      <c r="O40" s="82">
        <v>3.125E-2</v>
      </c>
      <c r="P40" s="79">
        <v>4</v>
      </c>
      <c r="Q40" s="82">
        <v>0.125</v>
      </c>
      <c r="R40" s="79">
        <v>0</v>
      </c>
      <c r="S40" s="82">
        <v>0</v>
      </c>
      <c r="T40" s="79">
        <v>2</v>
      </c>
      <c r="U40" s="82">
        <v>6.25E-2</v>
      </c>
      <c r="V40" s="79">
        <v>1</v>
      </c>
      <c r="W40" s="82">
        <v>3.125E-2</v>
      </c>
      <c r="X40" s="83"/>
      <c r="Y40" s="83"/>
      <c r="Z40" s="79">
        <v>0</v>
      </c>
      <c r="AA40" s="82">
        <v>0</v>
      </c>
      <c r="AB40" s="79">
        <v>9</v>
      </c>
      <c r="AC40" s="82">
        <v>0.28125</v>
      </c>
      <c r="AD40" s="79">
        <v>4</v>
      </c>
      <c r="AE40" s="82">
        <v>0.125</v>
      </c>
      <c r="AF40" s="79">
        <v>7</v>
      </c>
      <c r="AG40" s="82">
        <v>0.21875</v>
      </c>
      <c r="AH40" s="79"/>
      <c r="AI40" s="82"/>
      <c r="AJ40" s="79">
        <v>5</v>
      </c>
      <c r="AK40" s="80">
        <v>0.15625</v>
      </c>
    </row>
    <row r="41" spans="2:37" ht="15.75" thickBot="1">
      <c r="B41" s="150"/>
      <c r="C41" s="153"/>
      <c r="D41" s="98">
        <v>38</v>
      </c>
      <c r="E41" s="99">
        <v>3</v>
      </c>
      <c r="F41" s="100">
        <v>9</v>
      </c>
      <c r="G41" s="84" t="s">
        <v>115</v>
      </c>
      <c r="H41" s="87">
        <v>29</v>
      </c>
      <c r="I41" s="87">
        <v>0</v>
      </c>
      <c r="J41" s="87">
        <v>29</v>
      </c>
      <c r="K41" s="88">
        <v>0</v>
      </c>
      <c r="L41" s="89">
        <v>4</v>
      </c>
      <c r="M41" s="90">
        <v>0.13793103448275801</v>
      </c>
      <c r="N41" s="87">
        <v>6</v>
      </c>
      <c r="O41" s="90">
        <v>0.20689655172413701</v>
      </c>
      <c r="P41" s="87">
        <v>2</v>
      </c>
      <c r="Q41" s="90">
        <v>6.8965517241379004E-2</v>
      </c>
      <c r="R41" s="87">
        <v>0</v>
      </c>
      <c r="S41" s="90">
        <v>0</v>
      </c>
      <c r="T41" s="87">
        <v>3</v>
      </c>
      <c r="U41" s="90">
        <v>0.10344827586206801</v>
      </c>
      <c r="V41" s="87">
        <v>1</v>
      </c>
      <c r="W41" s="90">
        <v>3.4482758620689002E-2</v>
      </c>
      <c r="X41" s="91"/>
      <c r="Y41" s="91"/>
      <c r="Z41" s="87">
        <v>0</v>
      </c>
      <c r="AA41" s="90">
        <v>0</v>
      </c>
      <c r="AB41" s="87">
        <v>3</v>
      </c>
      <c r="AC41" s="90">
        <v>0.10344827586206801</v>
      </c>
      <c r="AD41" s="87">
        <v>5</v>
      </c>
      <c r="AE41" s="90">
        <v>0.17241379310344801</v>
      </c>
      <c r="AF41" s="87">
        <v>3</v>
      </c>
      <c r="AG41" s="90">
        <v>0.10344827586206801</v>
      </c>
      <c r="AH41" s="87"/>
      <c r="AI41" s="90"/>
      <c r="AJ41" s="87">
        <v>3</v>
      </c>
      <c r="AK41" s="88">
        <v>0.10344827586206801</v>
      </c>
    </row>
    <row r="42" spans="2:37" ht="15.75" thickBot="1">
      <c r="B42" s="154" t="s">
        <v>67</v>
      </c>
      <c r="C42" s="155"/>
      <c r="D42" s="155"/>
      <c r="E42" s="155"/>
      <c r="F42" s="156"/>
      <c r="G42" s="101"/>
      <c r="H42" s="102">
        <f>SUM(H6:H41)</f>
        <v>1294</v>
      </c>
      <c r="I42" s="103">
        <f>SUM(I6:I41)</f>
        <v>1</v>
      </c>
      <c r="J42" s="103">
        <f>SUBTOTAL(9,J6:J41)</f>
        <v>1293</v>
      </c>
      <c r="K42" s="104">
        <f>I42/H42</f>
        <v>7.7279752704791343E-4</v>
      </c>
      <c r="L42" s="101">
        <f>SUM(L6:L41)</f>
        <v>183</v>
      </c>
      <c r="M42" s="105">
        <f>L42/(SUMIFS($J$6:$J$41,L6:L41,"&gt;=0"))</f>
        <v>0.14153132250580047</v>
      </c>
      <c r="N42" s="103">
        <f>SUM(N6:N41)</f>
        <v>224</v>
      </c>
      <c r="O42" s="105">
        <f>N42/(SUMIFS($J$6:$J$41,N6:N41,"&gt;=0"))</f>
        <v>0.17324052590873937</v>
      </c>
      <c r="P42" s="103">
        <f>SUM(P6:P41)</f>
        <v>112</v>
      </c>
      <c r="Q42" s="105">
        <f>P42/(SUMIFS($J$6:$J$41,P6:P41,"&gt;=0"))</f>
        <v>8.6620262954369684E-2</v>
      </c>
      <c r="R42" s="103">
        <f>SUM(R6:R41)</f>
        <v>55</v>
      </c>
      <c r="S42" s="106">
        <f>R42/(SUMIFS($J$6:$J$41,R6:R41,"&gt;=0"))</f>
        <v>4.2536736272235115E-2</v>
      </c>
      <c r="T42" s="103">
        <f>SUM(T6:T41)</f>
        <v>172</v>
      </c>
      <c r="U42" s="105">
        <f>T42/(SUMIFS($J$6:$J$41,T6:T41,"&gt;=0"))</f>
        <v>0.13302397525135345</v>
      </c>
      <c r="V42" s="103">
        <f>SUM(V6:V41)</f>
        <v>27</v>
      </c>
      <c r="W42" s="105">
        <f>V42/(SUMIFS($J$6:$J$41,V6:V41,"&gt;=0"))</f>
        <v>2.0881670533642691E-2</v>
      </c>
      <c r="X42" s="103">
        <f>SUM(X6:X41)</f>
        <v>0</v>
      </c>
      <c r="Y42" s="105" t="e">
        <f>X42/(SUMIFS($J$6:$J$41,X6:X41,"&gt;=0"))</f>
        <v>#DIV/0!</v>
      </c>
      <c r="Z42" s="103">
        <f>SUM(Z6:Z41)</f>
        <v>243</v>
      </c>
      <c r="AA42" s="105">
        <f>Z42/(SUMIFS($J$6:$J$41,Z6:Z41,"&gt;=0"))</f>
        <v>0.18793503480278423</v>
      </c>
      <c r="AB42" s="103">
        <f>SUM(AB6:AB41)</f>
        <v>283</v>
      </c>
      <c r="AC42" s="105">
        <f>AB42/(SUMIFS($J$6:$J$41,AB6:AB41,"&gt;=0"))</f>
        <v>0.21887084300077339</v>
      </c>
      <c r="AD42" s="103">
        <f>SUM(AD6:AD41)</f>
        <v>266</v>
      </c>
      <c r="AE42" s="105">
        <f>AD42/(SUMIFS($J$6:$J$41,AD6:AD41,"&gt;=0"))</f>
        <v>0.205723124516628</v>
      </c>
      <c r="AF42" s="103">
        <f>SUM(AF6:AF41)</f>
        <v>163</v>
      </c>
      <c r="AG42" s="105">
        <f>AF42/(SUMIFS($J$6:$J$41,AF6:AF41,"&gt;=0"))</f>
        <v>0.12606341840680588</v>
      </c>
      <c r="AH42" s="103">
        <f>SUM(AH6:AH41)</f>
        <v>0</v>
      </c>
      <c r="AI42" s="105" t="e">
        <f>AH42/(SUMIFS($J$6:$J$41,AH6:AH41,"&gt;=0"))</f>
        <v>#DIV/0!</v>
      </c>
      <c r="AJ42" s="102">
        <f>SUM(AJ6:AJ41)</f>
        <v>94</v>
      </c>
      <c r="AK42" s="107">
        <f>AJ42/(SUMIFS($J$6:$J$41,AJ6:AJ41,"&gt;=0"))</f>
        <v>0.15959252971137522</v>
      </c>
    </row>
    <row r="43" spans="2:37" ht="6.75" customHeight="1" thickBot="1"/>
    <row r="44" spans="2:37" ht="15.75" thickBot="1">
      <c r="B44" s="166" t="s">
        <v>68</v>
      </c>
      <c r="C44" s="167"/>
      <c r="D44" s="167"/>
      <c r="E44" s="167"/>
      <c r="F44" s="168"/>
      <c r="G44" s="164" t="s">
        <v>75</v>
      </c>
      <c r="H44" s="175"/>
      <c r="I44" s="165"/>
      <c r="J44" s="164" t="s">
        <v>3</v>
      </c>
      <c r="K44" s="165"/>
      <c r="L44" s="108" t="s">
        <v>76</v>
      </c>
      <c r="M44" s="109" t="s">
        <v>77</v>
      </c>
      <c r="N44" s="109" t="s">
        <v>76</v>
      </c>
      <c r="O44" s="109" t="s">
        <v>77</v>
      </c>
      <c r="P44" s="109" t="s">
        <v>76</v>
      </c>
      <c r="Q44" s="109" t="s">
        <v>77</v>
      </c>
      <c r="R44" s="109" t="s">
        <v>76</v>
      </c>
      <c r="S44" s="109" t="s">
        <v>77</v>
      </c>
      <c r="T44" s="109" t="s">
        <v>76</v>
      </c>
      <c r="U44" s="109" t="s">
        <v>77</v>
      </c>
      <c r="V44" s="109" t="s">
        <v>76</v>
      </c>
      <c r="W44" s="109" t="s">
        <v>77</v>
      </c>
      <c r="X44" s="109" t="s">
        <v>76</v>
      </c>
      <c r="Y44" s="109" t="s">
        <v>77</v>
      </c>
      <c r="Z44" s="109" t="s">
        <v>76</v>
      </c>
      <c r="AA44" s="109" t="s">
        <v>77</v>
      </c>
      <c r="AB44" s="109" t="s">
        <v>76</v>
      </c>
      <c r="AC44" s="109" t="s">
        <v>77</v>
      </c>
      <c r="AD44" s="109" t="s">
        <v>76</v>
      </c>
      <c r="AE44" s="109" t="s">
        <v>77</v>
      </c>
      <c r="AF44" s="109" t="s">
        <v>76</v>
      </c>
      <c r="AG44" s="109" t="s">
        <v>77</v>
      </c>
      <c r="AH44" s="109" t="s">
        <v>76</v>
      </c>
      <c r="AI44" s="109" t="s">
        <v>77</v>
      </c>
      <c r="AJ44" s="108" t="s">
        <v>76</v>
      </c>
      <c r="AK44" s="110" t="s">
        <v>77</v>
      </c>
    </row>
    <row r="45" spans="2:37">
      <c r="B45" s="169"/>
      <c r="C45" s="170"/>
      <c r="D45" s="170"/>
      <c r="E45" s="170"/>
      <c r="F45" s="171"/>
      <c r="G45" s="176" t="s">
        <v>74</v>
      </c>
      <c r="H45" s="180"/>
      <c r="I45" s="111">
        <v>6</v>
      </c>
      <c r="J45" s="176">
        <f>SUMIFS($J$6:$J$41,$F$6:$F$41,I45)</f>
        <v>384</v>
      </c>
      <c r="K45" s="177"/>
      <c r="L45" s="112">
        <f>SUMIFS(L6:L41,$F$6:$F$41,$I45)</f>
        <v>100</v>
      </c>
      <c r="M45" s="113">
        <f>L45/$J45</f>
        <v>0.26041666666666669</v>
      </c>
      <c r="N45" s="114">
        <f>SUMIFS(N6:N41,$F$6:$F$41,$I45)</f>
        <v>51</v>
      </c>
      <c r="O45" s="113">
        <f>N45/$J45</f>
        <v>0.1328125</v>
      </c>
      <c r="P45" s="114">
        <f>SUMIFS(P6:P41,$F$6:$F$41,$I45)</f>
        <v>28</v>
      </c>
      <c r="Q45" s="113">
        <f>P45/$J45</f>
        <v>7.2916666666666671E-2</v>
      </c>
      <c r="R45" s="114">
        <f>SUMIFS(R6:R41,$F$6:$F$41,$I45)</f>
        <v>8</v>
      </c>
      <c r="S45" s="113">
        <f>R45/$J45</f>
        <v>2.0833333333333332E-2</v>
      </c>
      <c r="T45" s="114">
        <f>SUMIFS(T6:T41,$F$6:$F$41,$I45)</f>
        <v>59</v>
      </c>
      <c r="U45" s="113">
        <f>T45/$J45</f>
        <v>0.15364583333333334</v>
      </c>
      <c r="V45" s="114">
        <f>SUMIFS(V6:V41,$F$6:$F$41,$I45)</f>
        <v>10</v>
      </c>
      <c r="W45" s="113">
        <f>V45/$J45</f>
        <v>2.6041666666666668E-2</v>
      </c>
      <c r="X45" s="114">
        <f>SUMIFS(X6:X41,$F$6:$F$41,$I45)</f>
        <v>0</v>
      </c>
      <c r="Y45" s="113">
        <f>X45/$J45</f>
        <v>0</v>
      </c>
      <c r="Z45" s="114">
        <f>SUMIFS(Z6:Z41,$F$6:$F$41,$I45)</f>
        <v>68</v>
      </c>
      <c r="AA45" s="113">
        <f>Z45/$J45</f>
        <v>0.17708333333333334</v>
      </c>
      <c r="AB45" s="114">
        <f>SUMIFS(AB6:AB41,$F$6:$F$41,$I45)</f>
        <v>72</v>
      </c>
      <c r="AC45" s="113">
        <f>AB45/$J45</f>
        <v>0.1875</v>
      </c>
      <c r="AD45" s="114">
        <f>SUMIFS(AD6:AD41,$F$6:$F$41,$I45)</f>
        <v>76</v>
      </c>
      <c r="AE45" s="113">
        <f>AD45/$J45</f>
        <v>0.19791666666666666</v>
      </c>
      <c r="AF45" s="114">
        <f>SUMIFS(AF6:AF41,$F$6:$F$41,$I45)</f>
        <v>45</v>
      </c>
      <c r="AG45" s="113">
        <f>AF45/$J45</f>
        <v>0.1171875</v>
      </c>
      <c r="AH45" s="114">
        <f>SUMIFS(AH6:AH41,$F$6:$F$41,$I45)</f>
        <v>0</v>
      </c>
      <c r="AI45" s="113">
        <f>AH45/$J45</f>
        <v>0</v>
      </c>
      <c r="AJ45" s="114">
        <f>SUMIFS(AJ6:AJ41,$F$6:$F$41,$I45)</f>
        <v>0</v>
      </c>
      <c r="AK45" s="125">
        <f>AJ45/$J45</f>
        <v>0</v>
      </c>
    </row>
    <row r="46" spans="2:37">
      <c r="B46" s="169"/>
      <c r="C46" s="170"/>
      <c r="D46" s="170"/>
      <c r="E46" s="170"/>
      <c r="F46" s="171"/>
      <c r="G46" s="178" t="s">
        <v>119</v>
      </c>
      <c r="H46" s="181"/>
      <c r="I46" s="115">
        <v>7</v>
      </c>
      <c r="J46" s="178">
        <f>SUMIFS($J$6:$J$41,$F$6:$F$41,I46)</f>
        <v>320</v>
      </c>
      <c r="K46" s="179"/>
      <c r="L46" s="116">
        <f>SUMIFS(L6:L41,$F$6:$F$41,$I46)</f>
        <v>36</v>
      </c>
      <c r="M46" s="117">
        <f t="shared" ref="M46:M48" si="0">L46/$J46</f>
        <v>0.1125</v>
      </c>
      <c r="N46" s="118">
        <f>SUMIFS(N6:N41,$F$6:$F$41,$I46)</f>
        <v>89</v>
      </c>
      <c r="O46" s="117">
        <f t="shared" ref="O46:O48" si="1">N46/$J46</f>
        <v>0.27812500000000001</v>
      </c>
      <c r="P46" s="118">
        <f>SUMIFS(P6:P41,$F$6:$F$41,$I46)</f>
        <v>43</v>
      </c>
      <c r="Q46" s="117">
        <f t="shared" ref="Q46:Q48" si="2">P46/$J46</f>
        <v>0.13437499999999999</v>
      </c>
      <c r="R46" s="118">
        <f>SUMIFS(R6:R41,$F$6:$F$41,$I46)</f>
        <v>25</v>
      </c>
      <c r="S46" s="117">
        <f t="shared" ref="S46:S48" si="3">R46/$J46</f>
        <v>7.8125E-2</v>
      </c>
      <c r="T46" s="118">
        <f>SUMIFS(T6:T41,$F$6:$F$41,$I46)</f>
        <v>50</v>
      </c>
      <c r="U46" s="117">
        <f>T46/$J46</f>
        <v>0.15625</v>
      </c>
      <c r="V46" s="118">
        <f>SUMIFS(V6:V41,$F$6:$F$41,$I46)</f>
        <v>11</v>
      </c>
      <c r="W46" s="117">
        <f t="shared" ref="W46:W48" si="4">V46/$J46</f>
        <v>3.4375000000000003E-2</v>
      </c>
      <c r="X46" s="118">
        <f>SUMIFS(X6:X41,$F$6:$F$41,$I46)</f>
        <v>0</v>
      </c>
      <c r="Y46" s="117">
        <f t="shared" ref="Y46:Y48" si="5">X46/$J46</f>
        <v>0</v>
      </c>
      <c r="Z46" s="118">
        <f>SUMIFS(Z6:Z41,$F$6:$F$41,$I46)</f>
        <v>107</v>
      </c>
      <c r="AA46" s="117">
        <f t="shared" ref="AA46:AA48" si="6">Z46/$J46</f>
        <v>0.33437499999999998</v>
      </c>
      <c r="AB46" s="118">
        <f>SUMIFS(AB6:AB41,$F$6:$F$41,$I46)</f>
        <v>96</v>
      </c>
      <c r="AC46" s="117">
        <f t="shared" ref="AC46:AC48" si="7">AB46/$J46</f>
        <v>0.3</v>
      </c>
      <c r="AD46" s="118">
        <f>SUMIFS(AD6:AD41,$F$6:$F$41,$I46)</f>
        <v>61</v>
      </c>
      <c r="AE46" s="117">
        <f t="shared" ref="AE46:AE48" si="8">AD46/$J46</f>
        <v>0.19062499999999999</v>
      </c>
      <c r="AF46" s="118">
        <f>SUMIFS(AF6:AF41,$F$6:$F$41,$I46)</f>
        <v>55</v>
      </c>
      <c r="AG46" s="117">
        <f t="shared" ref="AG46:AG48" si="9">AF46/$J46</f>
        <v>0.171875</v>
      </c>
      <c r="AH46" s="118">
        <f>SUMIFS(AH6:AH41,$F$6:$F$41,$I46)</f>
        <v>0</v>
      </c>
      <c r="AI46" s="117">
        <f t="shared" ref="AI46:AK48" si="10">AH46/$J46</f>
        <v>0</v>
      </c>
      <c r="AJ46" s="118">
        <f>SUMIFS(AJ6:AJ41,$F$6:$F$41,$I46)</f>
        <v>0</v>
      </c>
      <c r="AK46" s="126">
        <f t="shared" si="10"/>
        <v>0</v>
      </c>
    </row>
    <row r="47" spans="2:37">
      <c r="B47" s="169"/>
      <c r="C47" s="170"/>
      <c r="D47" s="170"/>
      <c r="E47" s="170"/>
      <c r="F47" s="171"/>
      <c r="G47" s="178" t="s">
        <v>120</v>
      </c>
      <c r="H47" s="181"/>
      <c r="I47" s="115">
        <v>8</v>
      </c>
      <c r="J47" s="178">
        <f>SUMIFS($J$6:$J$41,$F$6:$F$41,I47)</f>
        <v>321</v>
      </c>
      <c r="K47" s="179"/>
      <c r="L47" s="116">
        <f>SUMIFS(L6:L41,$F$6:$F$41,$I47)</f>
        <v>40</v>
      </c>
      <c r="M47" s="117">
        <f t="shared" si="0"/>
        <v>0.12461059190031153</v>
      </c>
      <c r="N47" s="118">
        <f>SUMIFS(N6:N41,$F$6:$F$41,$I47)</f>
        <v>54</v>
      </c>
      <c r="O47" s="117">
        <f t="shared" si="1"/>
        <v>0.16822429906542055</v>
      </c>
      <c r="P47" s="118">
        <f>SUMIFS(P6:P41,$F$6:$F$41,$I47)</f>
        <v>31</v>
      </c>
      <c r="Q47" s="117">
        <f t="shared" si="2"/>
        <v>9.657320872274143E-2</v>
      </c>
      <c r="R47" s="118">
        <f>SUMIFS(R6:R41,$F$6:$F$41,$I47)</f>
        <v>11</v>
      </c>
      <c r="S47" s="117">
        <f t="shared" si="3"/>
        <v>3.4267912772585667E-2</v>
      </c>
      <c r="T47" s="118">
        <f>SUMIFS(T6:T41,$F$6:$F$41,$I47)</f>
        <v>46</v>
      </c>
      <c r="U47" s="117">
        <f t="shared" ref="U47:U48" si="11">T47/$J47</f>
        <v>0.14330218068535824</v>
      </c>
      <c r="V47" s="118">
        <f>SUMIFS(V6:V41,$F$6:$F$41,$I47)</f>
        <v>0</v>
      </c>
      <c r="W47" s="117">
        <f t="shared" si="4"/>
        <v>0</v>
      </c>
      <c r="X47" s="118">
        <f>SUMIFS(X6:X41,$F$6:$F$41,$I47)</f>
        <v>0</v>
      </c>
      <c r="Y47" s="117">
        <f t="shared" si="5"/>
        <v>0</v>
      </c>
      <c r="Z47" s="118">
        <f>SUMIFS(Z6:Z41,$F$6:$F$41,$I47)</f>
        <v>63</v>
      </c>
      <c r="AA47" s="117">
        <f t="shared" si="6"/>
        <v>0.19626168224299065</v>
      </c>
      <c r="AB47" s="118">
        <f>SUMIFS(AB6:AB41,$F$6:$F$41,$I47)</f>
        <v>69</v>
      </c>
      <c r="AC47" s="117">
        <f t="shared" si="7"/>
        <v>0.21495327102803738</v>
      </c>
      <c r="AD47" s="118">
        <f>SUMIFS(AD6:AD41,$F$6:$F$41,$I47)</f>
        <v>71</v>
      </c>
      <c r="AE47" s="117">
        <f t="shared" si="8"/>
        <v>0.22118380062305296</v>
      </c>
      <c r="AF47" s="118">
        <f>SUMIFS(AF6:AF41,$F$6:$F$41,$I47)</f>
        <v>34</v>
      </c>
      <c r="AG47" s="117">
        <f t="shared" si="9"/>
        <v>0.1059190031152648</v>
      </c>
      <c r="AH47" s="118">
        <f>SUMIFS(AH6:AH41,$F$6:$F$41,$I47)</f>
        <v>0</v>
      </c>
      <c r="AI47" s="117">
        <f t="shared" si="10"/>
        <v>0</v>
      </c>
      <c r="AJ47" s="118">
        <f>SUMIFS(AJ6:AJ41,$F$6:$F$41,$I47)</f>
        <v>50</v>
      </c>
      <c r="AK47" s="126">
        <f t="shared" si="10"/>
        <v>0.1557632398753894</v>
      </c>
    </row>
    <row r="48" spans="2:37" ht="15.75" thickBot="1">
      <c r="B48" s="172"/>
      <c r="C48" s="173"/>
      <c r="D48" s="173"/>
      <c r="E48" s="173"/>
      <c r="F48" s="174"/>
      <c r="G48" s="162" t="s">
        <v>121</v>
      </c>
      <c r="H48" s="182"/>
      <c r="I48" s="119">
        <v>9</v>
      </c>
      <c r="J48" s="162">
        <f>SUMIFS($J$6:$J$41,$F$6:$F$41,I48)</f>
        <v>268</v>
      </c>
      <c r="K48" s="163"/>
      <c r="L48" s="120">
        <f>SUMIFS(L6:L41,$F$6:$F$41,$I48)</f>
        <v>7</v>
      </c>
      <c r="M48" s="121">
        <f t="shared" si="0"/>
        <v>2.6119402985074626E-2</v>
      </c>
      <c r="N48" s="122">
        <f>SUMIFS(N6:N41,$F$6:$F$41,$I48)</f>
        <v>30</v>
      </c>
      <c r="O48" s="121">
        <f t="shared" si="1"/>
        <v>0.11194029850746269</v>
      </c>
      <c r="P48" s="122">
        <f>SUMIFS(P6:P41,$F$6:$F$41,$I48)</f>
        <v>10</v>
      </c>
      <c r="Q48" s="121">
        <f t="shared" si="2"/>
        <v>3.7313432835820892E-2</v>
      </c>
      <c r="R48" s="122">
        <f>SUMIFS(R6:R41,$F$6:$F$41,$I48)</f>
        <v>11</v>
      </c>
      <c r="S48" s="121">
        <f t="shared" si="3"/>
        <v>4.1044776119402986E-2</v>
      </c>
      <c r="T48" s="122">
        <f>SUMIFS(T6:T41,$F$6:$F$41,$I48)</f>
        <v>17</v>
      </c>
      <c r="U48" s="121">
        <f t="shared" si="11"/>
        <v>6.3432835820895525E-2</v>
      </c>
      <c r="V48" s="122">
        <f>SUMIFS(V6:V41,$F$6:$F$41,$I48)</f>
        <v>6</v>
      </c>
      <c r="W48" s="121">
        <f t="shared" si="4"/>
        <v>2.2388059701492536E-2</v>
      </c>
      <c r="X48" s="122">
        <f>SUMIFS(X6:X41,$F$6:$F$41,$I48)</f>
        <v>0</v>
      </c>
      <c r="Y48" s="121">
        <f t="shared" si="5"/>
        <v>0</v>
      </c>
      <c r="Z48" s="122">
        <f>SUMIFS(Z6:Z41,$F$6:$F$41,$I48)</f>
        <v>5</v>
      </c>
      <c r="AA48" s="121">
        <f t="shared" si="6"/>
        <v>1.8656716417910446E-2</v>
      </c>
      <c r="AB48" s="122">
        <f>SUMIFS(AB6:AB41,$F$6:$F$41,$I48)</f>
        <v>46</v>
      </c>
      <c r="AC48" s="121">
        <f t="shared" si="7"/>
        <v>0.17164179104477612</v>
      </c>
      <c r="AD48" s="122">
        <f>SUMIFS(AD6:AD41,$F$6:$F$41,$I48)</f>
        <v>58</v>
      </c>
      <c r="AE48" s="121">
        <f t="shared" si="8"/>
        <v>0.21641791044776118</v>
      </c>
      <c r="AF48" s="122">
        <f>SUMIFS(AF6:AF41,$F$6:$F$41,$I48)</f>
        <v>29</v>
      </c>
      <c r="AG48" s="121">
        <f t="shared" si="9"/>
        <v>0.10820895522388059</v>
      </c>
      <c r="AH48" s="122">
        <f>SUMIFS(AH6:AH41,$F$6:$F$41,$I48)</f>
        <v>0</v>
      </c>
      <c r="AI48" s="121">
        <f t="shared" si="10"/>
        <v>0</v>
      </c>
      <c r="AJ48" s="122">
        <f>SUMIFS(AJ6:AJ41,$F$6:$F$41,$I48)</f>
        <v>44</v>
      </c>
      <c r="AK48" s="127">
        <f t="shared" si="10"/>
        <v>0.16417910447761194</v>
      </c>
    </row>
    <row r="49" spans="2:15" ht="7.5" customHeight="1" thickBot="1"/>
    <row r="50" spans="2:15" ht="15.75" thickBot="1">
      <c r="B50" s="159" t="s">
        <v>123</v>
      </c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1"/>
      <c r="N50" s="157" t="e">
        <f>AVERAGE(M42,O42,Q42,S42,U42,W42,Y42,AA42,AC42,AE42,AG42,AI42,AK42)</f>
        <v>#DIV/0!</v>
      </c>
      <c r="O50" s="158"/>
    </row>
  </sheetData>
  <mergeCells count="41">
    <mergeCell ref="J47:K47"/>
    <mergeCell ref="B6:B41"/>
    <mergeCell ref="C6:C23"/>
    <mergeCell ref="C24:C41"/>
    <mergeCell ref="B50:M50"/>
    <mergeCell ref="N50:O50"/>
    <mergeCell ref="G48:H48"/>
    <mergeCell ref="J48:K48"/>
    <mergeCell ref="B42:F42"/>
    <mergeCell ref="B44:F48"/>
    <mergeCell ref="G44:I44"/>
    <mergeCell ref="J44:K44"/>
    <mergeCell ref="G45:H45"/>
    <mergeCell ref="J45:K45"/>
    <mergeCell ref="G46:H46"/>
    <mergeCell ref="J46:K46"/>
    <mergeCell ref="G47:H47"/>
    <mergeCell ref="AD4:AE4"/>
    <mergeCell ref="AF4:AG4"/>
    <mergeCell ref="K4:K5"/>
    <mergeCell ref="L4:M4"/>
    <mergeCell ref="N4:O4"/>
    <mergeCell ref="P4:Q4"/>
    <mergeCell ref="R4:S4"/>
    <mergeCell ref="T4:U4"/>
    <mergeCell ref="B2:AK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J4:AK4"/>
    <mergeCell ref="AH4:AI4"/>
    <mergeCell ref="V4:W4"/>
    <mergeCell ref="X4:Y4"/>
    <mergeCell ref="Z4:AA4"/>
    <mergeCell ref="AB4:AC4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/>
  <dimension ref="A1"/>
  <sheetViews>
    <sheetView zoomScaleNormal="100" workbookViewId="0"/>
  </sheetViews>
  <sheetFormatPr baseColWidth="10" defaultRowHeight="15"/>
  <sheetData/>
  <sheetProtection password="82E5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/>
  <dimension ref="B1:AS28"/>
  <sheetViews>
    <sheetView zoomScaleNormal="100" workbookViewId="0">
      <selection activeCell="B2" sqref="B2:AS2"/>
    </sheetView>
  </sheetViews>
  <sheetFormatPr baseColWidth="10" defaultRowHeight="15"/>
  <cols>
    <col min="1" max="1" width="1.5703125" style="63" customWidth="1"/>
    <col min="2" max="2" width="4.85546875" style="63" customWidth="1"/>
    <col min="3" max="3" width="4.28515625" style="63" customWidth="1"/>
    <col min="4" max="6" width="2.85546875" style="63" customWidth="1"/>
    <col min="7" max="7" width="5" style="63" bestFit="1" customWidth="1"/>
    <col min="8" max="11" width="5.7109375" style="63" customWidth="1"/>
    <col min="12" max="12" width="5" style="63" customWidth="1"/>
    <col min="13" max="13" width="6.42578125" style="63" customWidth="1"/>
    <col min="14" max="14" width="5" style="63" customWidth="1"/>
    <col min="15" max="15" width="6.42578125" style="63" customWidth="1"/>
    <col min="16" max="16" width="5" style="63" customWidth="1"/>
    <col min="17" max="17" width="6.42578125" style="63" customWidth="1"/>
    <col min="18" max="18" width="5" style="63" customWidth="1"/>
    <col min="19" max="19" width="6.42578125" style="63" customWidth="1"/>
    <col min="20" max="20" width="5" style="63" customWidth="1"/>
    <col min="21" max="21" width="6.42578125" style="63" customWidth="1"/>
    <col min="22" max="22" width="5" style="63" customWidth="1"/>
    <col min="23" max="23" width="6.42578125" style="63" customWidth="1"/>
    <col min="24" max="24" width="5" style="63" customWidth="1"/>
    <col min="25" max="25" width="6.42578125" style="63" customWidth="1"/>
    <col min="26" max="26" width="5" style="63" customWidth="1"/>
    <col min="27" max="27" width="6.42578125" style="63" customWidth="1"/>
    <col min="28" max="28" width="5" style="63" customWidth="1"/>
    <col min="29" max="29" width="6.42578125" style="63" customWidth="1"/>
    <col min="30" max="30" width="5" style="63" customWidth="1"/>
    <col min="31" max="31" width="6.42578125" style="63" customWidth="1"/>
    <col min="32" max="32" width="5" style="63" customWidth="1"/>
    <col min="33" max="33" width="6.42578125" style="63" customWidth="1"/>
    <col min="34" max="34" width="5" style="63" customWidth="1"/>
    <col min="35" max="35" width="6.42578125" style="63" customWidth="1"/>
    <col min="36" max="36" width="5" style="63" customWidth="1"/>
    <col min="37" max="37" width="6.42578125" style="63" customWidth="1"/>
    <col min="38" max="38" width="5" style="63" customWidth="1"/>
    <col min="39" max="39" width="6.42578125" style="63" customWidth="1"/>
    <col min="40" max="40" width="5" style="63" customWidth="1"/>
    <col min="41" max="41" width="6.42578125" style="63" customWidth="1"/>
    <col min="42" max="42" width="5" style="63" customWidth="1"/>
    <col min="43" max="43" width="6.42578125" style="63" customWidth="1"/>
    <col min="44" max="44" width="5" style="63" customWidth="1"/>
    <col min="45" max="45" width="6.42578125" style="63" customWidth="1"/>
    <col min="46" max="16384" width="11.42578125" style="63"/>
  </cols>
  <sheetData>
    <row r="1" spans="2:45" ht="7.5" customHeight="1" thickBot="1"/>
    <row r="2" spans="2:45" ht="55.5" customHeight="1" thickBot="1">
      <c r="B2" s="132" t="s">
        <v>174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4"/>
    </row>
    <row r="3" spans="2:45" ht="4.5" customHeight="1" thickBot="1"/>
    <row r="4" spans="2:45" ht="99" customHeight="1" thickBot="1">
      <c r="B4" s="146" t="s">
        <v>37</v>
      </c>
      <c r="C4" s="145" t="s">
        <v>38</v>
      </c>
      <c r="D4" s="136" t="s">
        <v>61</v>
      </c>
      <c r="E4" s="138" t="s">
        <v>62</v>
      </c>
      <c r="F4" s="140" t="s">
        <v>63</v>
      </c>
      <c r="G4" s="136" t="s">
        <v>0</v>
      </c>
      <c r="H4" s="138" t="s">
        <v>1</v>
      </c>
      <c r="I4" s="138" t="s">
        <v>2</v>
      </c>
      <c r="J4" s="138" t="s">
        <v>3</v>
      </c>
      <c r="K4" s="140" t="s">
        <v>4</v>
      </c>
      <c r="L4" s="144" t="s">
        <v>5</v>
      </c>
      <c r="M4" s="131"/>
      <c r="N4" s="131" t="s">
        <v>6</v>
      </c>
      <c r="O4" s="131"/>
      <c r="P4" s="131" t="s">
        <v>7</v>
      </c>
      <c r="Q4" s="131"/>
      <c r="R4" s="131" t="s">
        <v>8</v>
      </c>
      <c r="S4" s="131"/>
      <c r="T4" s="131" t="s">
        <v>9</v>
      </c>
      <c r="U4" s="131"/>
      <c r="V4" s="131" t="s">
        <v>10</v>
      </c>
      <c r="W4" s="131"/>
      <c r="X4" s="135" t="s">
        <v>59</v>
      </c>
      <c r="Y4" s="131"/>
      <c r="Z4" s="131" t="s">
        <v>11</v>
      </c>
      <c r="AA4" s="131"/>
      <c r="AB4" s="131" t="s">
        <v>12</v>
      </c>
      <c r="AC4" s="131"/>
      <c r="AD4" s="131" t="s">
        <v>13</v>
      </c>
      <c r="AE4" s="131"/>
      <c r="AF4" s="131" t="s">
        <v>14</v>
      </c>
      <c r="AG4" s="131"/>
      <c r="AH4" s="135" t="s">
        <v>127</v>
      </c>
      <c r="AI4" s="131"/>
      <c r="AJ4" s="135" t="s">
        <v>129</v>
      </c>
      <c r="AK4" s="131"/>
      <c r="AL4" s="135" t="s">
        <v>128</v>
      </c>
      <c r="AM4" s="131"/>
      <c r="AN4" s="135" t="s">
        <v>130</v>
      </c>
      <c r="AO4" s="131"/>
      <c r="AP4" s="135" t="s">
        <v>132</v>
      </c>
      <c r="AQ4" s="131"/>
      <c r="AR4" s="183" t="s">
        <v>131</v>
      </c>
      <c r="AS4" s="143"/>
    </row>
    <row r="5" spans="2:45" ht="56.25" thickBot="1">
      <c r="B5" s="147"/>
      <c r="C5" s="137"/>
      <c r="D5" s="137"/>
      <c r="E5" s="139"/>
      <c r="F5" s="141"/>
      <c r="G5" s="137"/>
      <c r="H5" s="139"/>
      <c r="I5" s="139"/>
      <c r="J5" s="139"/>
      <c r="K5" s="141"/>
      <c r="L5" s="64" t="s">
        <v>16</v>
      </c>
      <c r="M5" s="65" t="s">
        <v>15</v>
      </c>
      <c r="N5" s="65" t="s">
        <v>16</v>
      </c>
      <c r="O5" s="65" t="s">
        <v>15</v>
      </c>
      <c r="P5" s="65" t="s">
        <v>16</v>
      </c>
      <c r="Q5" s="65" t="s">
        <v>15</v>
      </c>
      <c r="R5" s="65" t="s">
        <v>16</v>
      </c>
      <c r="S5" s="65" t="s">
        <v>15</v>
      </c>
      <c r="T5" s="65" t="s">
        <v>16</v>
      </c>
      <c r="U5" s="65" t="s">
        <v>15</v>
      </c>
      <c r="V5" s="65" t="s">
        <v>16</v>
      </c>
      <c r="W5" s="65" t="s">
        <v>15</v>
      </c>
      <c r="X5" s="65" t="s">
        <v>16</v>
      </c>
      <c r="Y5" s="65" t="s">
        <v>15</v>
      </c>
      <c r="Z5" s="65" t="s">
        <v>16</v>
      </c>
      <c r="AA5" s="65" t="s">
        <v>15</v>
      </c>
      <c r="AB5" s="65" t="s">
        <v>16</v>
      </c>
      <c r="AC5" s="65" t="s">
        <v>15</v>
      </c>
      <c r="AD5" s="65" t="s">
        <v>16</v>
      </c>
      <c r="AE5" s="65" t="s">
        <v>15</v>
      </c>
      <c r="AF5" s="65" t="s">
        <v>16</v>
      </c>
      <c r="AG5" s="65" t="s">
        <v>15</v>
      </c>
      <c r="AH5" s="65" t="s">
        <v>16</v>
      </c>
      <c r="AI5" s="65" t="s">
        <v>15</v>
      </c>
      <c r="AJ5" s="65" t="s">
        <v>16</v>
      </c>
      <c r="AK5" s="65" t="s">
        <v>15</v>
      </c>
      <c r="AL5" s="65" t="s">
        <v>16</v>
      </c>
      <c r="AM5" s="65" t="s">
        <v>15</v>
      </c>
      <c r="AN5" s="65" t="s">
        <v>16</v>
      </c>
      <c r="AO5" s="65" t="s">
        <v>15</v>
      </c>
      <c r="AP5" s="65" t="s">
        <v>16</v>
      </c>
      <c r="AQ5" s="65" t="s">
        <v>15</v>
      </c>
      <c r="AR5" s="66" t="s">
        <v>16</v>
      </c>
      <c r="AS5" s="67" t="s">
        <v>15</v>
      </c>
    </row>
    <row r="6" spans="2:45">
      <c r="B6" s="148" t="s">
        <v>169</v>
      </c>
      <c r="C6" s="151" t="s">
        <v>39</v>
      </c>
      <c r="D6" s="68">
        <v>38</v>
      </c>
      <c r="E6" s="69">
        <v>2</v>
      </c>
      <c r="F6" s="70">
        <v>10</v>
      </c>
      <c r="G6" s="68" t="s">
        <v>116</v>
      </c>
      <c r="H6" s="71">
        <v>31</v>
      </c>
      <c r="I6" s="71">
        <v>1</v>
      </c>
      <c r="J6" s="71">
        <v>30</v>
      </c>
      <c r="K6" s="72">
        <v>3.2258064516128997E-2</v>
      </c>
      <c r="L6" s="73">
        <v>10</v>
      </c>
      <c r="M6" s="74">
        <v>0.33333333333333298</v>
      </c>
      <c r="N6" s="71">
        <v>0</v>
      </c>
      <c r="O6" s="74">
        <v>0</v>
      </c>
      <c r="P6" s="71">
        <v>1</v>
      </c>
      <c r="Q6" s="74">
        <v>3.3333333333333E-2</v>
      </c>
      <c r="R6" s="71">
        <v>4</v>
      </c>
      <c r="S6" s="74">
        <v>0.133333333333333</v>
      </c>
      <c r="T6" s="71">
        <v>1</v>
      </c>
      <c r="U6" s="74">
        <v>3.3333333333333E-2</v>
      </c>
      <c r="V6" s="71">
        <v>0</v>
      </c>
      <c r="W6" s="74">
        <v>0</v>
      </c>
      <c r="X6" s="75"/>
      <c r="Y6" s="75"/>
      <c r="Z6" s="71">
        <v>1</v>
      </c>
      <c r="AA6" s="74">
        <v>3.3333333333333E-2</v>
      </c>
      <c r="AB6" s="71">
        <v>11</v>
      </c>
      <c r="AC6" s="74">
        <v>0.36666666666666597</v>
      </c>
      <c r="AD6" s="71">
        <v>1</v>
      </c>
      <c r="AE6" s="74">
        <v>3.3333333333333E-2</v>
      </c>
      <c r="AF6" s="71">
        <v>2</v>
      </c>
      <c r="AG6" s="74">
        <v>6.6666666666666E-2</v>
      </c>
      <c r="AH6" s="71">
        <v>6</v>
      </c>
      <c r="AI6" s="74">
        <v>0.2</v>
      </c>
      <c r="AJ6" s="71"/>
      <c r="AK6" s="74"/>
      <c r="AL6" s="71"/>
      <c r="AM6" s="74"/>
      <c r="AN6" s="71">
        <v>0</v>
      </c>
      <c r="AO6" s="74">
        <v>0</v>
      </c>
      <c r="AP6" s="71"/>
      <c r="AQ6" s="74"/>
      <c r="AR6" s="71">
        <v>29</v>
      </c>
      <c r="AS6" s="72">
        <v>0.96666666666666601</v>
      </c>
    </row>
    <row r="7" spans="2:45">
      <c r="B7" s="149"/>
      <c r="C7" s="152"/>
      <c r="D7" s="76">
        <v>38</v>
      </c>
      <c r="E7" s="77">
        <v>2</v>
      </c>
      <c r="F7" s="78">
        <v>10</v>
      </c>
      <c r="G7" s="76" t="s">
        <v>117</v>
      </c>
      <c r="H7" s="79">
        <v>43</v>
      </c>
      <c r="I7" s="79">
        <v>0</v>
      </c>
      <c r="J7" s="79">
        <v>43</v>
      </c>
      <c r="K7" s="80">
        <v>0</v>
      </c>
      <c r="L7" s="81">
        <v>6</v>
      </c>
      <c r="M7" s="82">
        <v>0.13953488372093001</v>
      </c>
      <c r="N7" s="79">
        <v>0</v>
      </c>
      <c r="O7" s="82">
        <v>0</v>
      </c>
      <c r="P7" s="79">
        <v>0</v>
      </c>
      <c r="Q7" s="82">
        <v>0</v>
      </c>
      <c r="R7" s="79">
        <v>1</v>
      </c>
      <c r="S7" s="82">
        <v>2.3255813953488001E-2</v>
      </c>
      <c r="T7" s="79">
        <v>0</v>
      </c>
      <c r="U7" s="82">
        <v>0</v>
      </c>
      <c r="V7" s="79">
        <v>0</v>
      </c>
      <c r="W7" s="82">
        <v>0</v>
      </c>
      <c r="X7" s="83"/>
      <c r="Y7" s="83"/>
      <c r="Z7" s="79">
        <v>0</v>
      </c>
      <c r="AA7" s="82">
        <v>0</v>
      </c>
      <c r="AB7" s="79">
        <v>2</v>
      </c>
      <c r="AC7" s="82">
        <v>4.6511627906976001E-2</v>
      </c>
      <c r="AD7" s="79">
        <v>2</v>
      </c>
      <c r="AE7" s="82">
        <v>4.6511627906976001E-2</v>
      </c>
      <c r="AF7" s="79">
        <v>1</v>
      </c>
      <c r="AG7" s="82">
        <v>2.3255813953488001E-2</v>
      </c>
      <c r="AH7" s="79">
        <v>2</v>
      </c>
      <c r="AI7" s="82">
        <v>4.6511627906976001E-2</v>
      </c>
      <c r="AJ7" s="79"/>
      <c r="AK7" s="82"/>
      <c r="AL7" s="79"/>
      <c r="AM7" s="82"/>
      <c r="AN7" s="79">
        <v>3</v>
      </c>
      <c r="AO7" s="82">
        <v>6.9767441860465004E-2</v>
      </c>
      <c r="AP7" s="79"/>
      <c r="AQ7" s="82"/>
      <c r="AR7" s="79"/>
      <c r="AS7" s="124"/>
    </row>
    <row r="8" spans="2:45">
      <c r="B8" s="149"/>
      <c r="C8" s="152"/>
      <c r="D8" s="76">
        <v>38</v>
      </c>
      <c r="E8" s="77">
        <v>2</v>
      </c>
      <c r="F8" s="78">
        <v>10</v>
      </c>
      <c r="G8" s="76" t="s">
        <v>124</v>
      </c>
      <c r="H8" s="79">
        <v>35</v>
      </c>
      <c r="I8" s="79">
        <v>0</v>
      </c>
      <c r="J8" s="79">
        <v>35</v>
      </c>
      <c r="K8" s="80">
        <v>0</v>
      </c>
      <c r="L8" s="81">
        <v>12</v>
      </c>
      <c r="M8" s="82">
        <v>0.34285714285714203</v>
      </c>
      <c r="N8" s="79">
        <v>0</v>
      </c>
      <c r="O8" s="82">
        <v>0</v>
      </c>
      <c r="P8" s="79">
        <v>0</v>
      </c>
      <c r="Q8" s="82">
        <v>0</v>
      </c>
      <c r="R8" s="79">
        <v>0</v>
      </c>
      <c r="S8" s="82">
        <v>0</v>
      </c>
      <c r="T8" s="79">
        <v>0</v>
      </c>
      <c r="U8" s="82">
        <v>0</v>
      </c>
      <c r="V8" s="79">
        <v>0</v>
      </c>
      <c r="W8" s="82">
        <v>0</v>
      </c>
      <c r="X8" s="83"/>
      <c r="Y8" s="83"/>
      <c r="Z8" s="79">
        <v>0</v>
      </c>
      <c r="AA8" s="82">
        <v>0</v>
      </c>
      <c r="AB8" s="79">
        <v>13</v>
      </c>
      <c r="AC8" s="82">
        <v>0.371428571428571</v>
      </c>
      <c r="AD8" s="79">
        <v>8</v>
      </c>
      <c r="AE8" s="82">
        <v>0.22857142857142801</v>
      </c>
      <c r="AF8" s="79">
        <v>3</v>
      </c>
      <c r="AG8" s="82">
        <v>8.5714285714284993E-2</v>
      </c>
      <c r="AH8" s="79">
        <v>1</v>
      </c>
      <c r="AI8" s="82">
        <v>2.8571428571428002E-2</v>
      </c>
      <c r="AJ8" s="79"/>
      <c r="AK8" s="82"/>
      <c r="AL8" s="79"/>
      <c r="AM8" s="82"/>
      <c r="AN8" s="79">
        <v>1</v>
      </c>
      <c r="AO8" s="82">
        <v>2.8571428571428002E-2</v>
      </c>
      <c r="AP8" s="79"/>
      <c r="AQ8" s="82"/>
      <c r="AR8" s="128">
        <v>7</v>
      </c>
      <c r="AS8" s="129">
        <v>0.2</v>
      </c>
    </row>
    <row r="9" spans="2:45">
      <c r="B9" s="149"/>
      <c r="C9" s="152"/>
      <c r="D9" s="76">
        <v>38</v>
      </c>
      <c r="E9" s="77">
        <v>2</v>
      </c>
      <c r="F9" s="78">
        <v>10</v>
      </c>
      <c r="G9" s="76" t="s">
        <v>125</v>
      </c>
      <c r="H9" s="79">
        <v>35</v>
      </c>
      <c r="I9" s="79">
        <v>0</v>
      </c>
      <c r="J9" s="79">
        <v>35</v>
      </c>
      <c r="K9" s="80">
        <v>0</v>
      </c>
      <c r="L9" s="81">
        <v>8</v>
      </c>
      <c r="M9" s="82">
        <v>0.22857142857142801</v>
      </c>
      <c r="N9" s="79">
        <v>0</v>
      </c>
      <c r="O9" s="82">
        <v>0</v>
      </c>
      <c r="P9" s="79">
        <v>0</v>
      </c>
      <c r="Q9" s="82">
        <v>0</v>
      </c>
      <c r="R9" s="79">
        <v>1</v>
      </c>
      <c r="S9" s="82">
        <v>2.8571428571428002E-2</v>
      </c>
      <c r="T9" s="79">
        <v>0</v>
      </c>
      <c r="U9" s="82">
        <v>0</v>
      </c>
      <c r="V9" s="79">
        <v>0</v>
      </c>
      <c r="W9" s="82">
        <v>0</v>
      </c>
      <c r="X9" s="83"/>
      <c r="Y9" s="83"/>
      <c r="Z9" s="79">
        <v>0</v>
      </c>
      <c r="AA9" s="82">
        <v>0</v>
      </c>
      <c r="AB9" s="79">
        <v>6</v>
      </c>
      <c r="AC9" s="82">
        <v>0.17142857142857101</v>
      </c>
      <c r="AD9" s="79">
        <v>6</v>
      </c>
      <c r="AE9" s="82">
        <v>0.17142857142857101</v>
      </c>
      <c r="AF9" s="79">
        <v>0</v>
      </c>
      <c r="AG9" s="82">
        <v>0</v>
      </c>
      <c r="AH9" s="79">
        <v>0</v>
      </c>
      <c r="AI9" s="82">
        <v>0</v>
      </c>
      <c r="AJ9" s="79"/>
      <c r="AK9" s="82"/>
      <c r="AL9" s="79"/>
      <c r="AM9" s="82"/>
      <c r="AN9" s="79">
        <v>1</v>
      </c>
      <c r="AO9" s="82">
        <v>2.8571428571428002E-2</v>
      </c>
      <c r="AP9" s="79"/>
      <c r="AQ9" s="82"/>
      <c r="AR9" s="79"/>
      <c r="AS9" s="80"/>
    </row>
    <row r="10" spans="2:45">
      <c r="B10" s="149"/>
      <c r="C10" s="152"/>
      <c r="D10" s="76">
        <v>38</v>
      </c>
      <c r="E10" s="77">
        <v>2</v>
      </c>
      <c r="F10" s="78">
        <v>11</v>
      </c>
      <c r="G10" s="76" t="s">
        <v>118</v>
      </c>
      <c r="H10" s="79">
        <v>22</v>
      </c>
      <c r="I10" s="79">
        <v>0</v>
      </c>
      <c r="J10" s="79">
        <v>22</v>
      </c>
      <c r="K10" s="80">
        <v>0</v>
      </c>
      <c r="L10" s="81">
        <v>0</v>
      </c>
      <c r="M10" s="82">
        <v>0</v>
      </c>
      <c r="N10" s="79">
        <v>0</v>
      </c>
      <c r="O10" s="82">
        <v>0</v>
      </c>
      <c r="P10" s="79">
        <v>0</v>
      </c>
      <c r="Q10" s="82">
        <v>0</v>
      </c>
      <c r="R10" s="79">
        <v>0</v>
      </c>
      <c r="S10" s="82">
        <v>0</v>
      </c>
      <c r="T10" s="79">
        <v>0</v>
      </c>
      <c r="U10" s="82">
        <v>0</v>
      </c>
      <c r="V10" s="79">
        <v>0</v>
      </c>
      <c r="W10" s="82">
        <v>0</v>
      </c>
      <c r="X10" s="83"/>
      <c r="Y10" s="83"/>
      <c r="Z10" s="79">
        <v>0</v>
      </c>
      <c r="AA10" s="82">
        <v>0</v>
      </c>
      <c r="AB10" s="79">
        <v>5</v>
      </c>
      <c r="AC10" s="82">
        <v>0.22727272727272699</v>
      </c>
      <c r="AD10" s="79">
        <v>0</v>
      </c>
      <c r="AE10" s="82">
        <v>0</v>
      </c>
      <c r="AF10" s="79">
        <v>0</v>
      </c>
      <c r="AG10" s="82">
        <v>0</v>
      </c>
      <c r="AH10" s="79">
        <v>0</v>
      </c>
      <c r="AI10" s="82">
        <v>0</v>
      </c>
      <c r="AJ10" s="79"/>
      <c r="AK10" s="82"/>
      <c r="AL10" s="79"/>
      <c r="AM10" s="82"/>
      <c r="AN10" s="79">
        <v>0</v>
      </c>
      <c r="AO10" s="82">
        <v>0</v>
      </c>
      <c r="AP10" s="79"/>
      <c r="AQ10" s="82"/>
      <c r="AR10" s="79">
        <v>2</v>
      </c>
      <c r="AS10" s="80">
        <v>9.0909090909089996E-2</v>
      </c>
    </row>
    <row r="11" spans="2:45">
      <c r="B11" s="149"/>
      <c r="C11" s="152"/>
      <c r="D11" s="76">
        <v>38</v>
      </c>
      <c r="E11" s="77">
        <v>2</v>
      </c>
      <c r="F11" s="78">
        <v>11</v>
      </c>
      <c r="G11" s="76" t="s">
        <v>126</v>
      </c>
      <c r="H11" s="79">
        <v>35</v>
      </c>
      <c r="I11" s="79">
        <v>0</v>
      </c>
      <c r="J11" s="79">
        <v>35</v>
      </c>
      <c r="K11" s="80">
        <v>0</v>
      </c>
      <c r="L11" s="81">
        <v>0</v>
      </c>
      <c r="M11" s="82">
        <v>0</v>
      </c>
      <c r="N11" s="79">
        <v>0</v>
      </c>
      <c r="O11" s="82">
        <v>0</v>
      </c>
      <c r="P11" s="79">
        <v>0</v>
      </c>
      <c r="Q11" s="82">
        <v>0</v>
      </c>
      <c r="R11" s="79">
        <v>0</v>
      </c>
      <c r="S11" s="82">
        <v>0</v>
      </c>
      <c r="T11" s="79">
        <v>0</v>
      </c>
      <c r="U11" s="82">
        <v>0</v>
      </c>
      <c r="V11" s="79">
        <v>0</v>
      </c>
      <c r="W11" s="82">
        <v>0</v>
      </c>
      <c r="X11" s="83"/>
      <c r="Y11" s="83"/>
      <c r="Z11" s="79">
        <v>0</v>
      </c>
      <c r="AA11" s="82">
        <v>0</v>
      </c>
      <c r="AB11" s="79">
        <v>5</v>
      </c>
      <c r="AC11" s="82">
        <v>0.14285714285714199</v>
      </c>
      <c r="AD11" s="79">
        <v>0</v>
      </c>
      <c r="AE11" s="82">
        <v>0</v>
      </c>
      <c r="AF11" s="79">
        <v>0</v>
      </c>
      <c r="AG11" s="82">
        <v>0</v>
      </c>
      <c r="AH11" s="79">
        <v>0</v>
      </c>
      <c r="AI11" s="82">
        <v>0</v>
      </c>
      <c r="AJ11" s="79"/>
      <c r="AK11" s="82"/>
      <c r="AL11" s="79"/>
      <c r="AM11" s="82"/>
      <c r="AN11" s="79">
        <v>0</v>
      </c>
      <c r="AO11" s="82">
        <v>0</v>
      </c>
      <c r="AP11" s="79"/>
      <c r="AQ11" s="82"/>
      <c r="AR11" s="79"/>
      <c r="AS11" s="80"/>
    </row>
    <row r="12" spans="2:45">
      <c r="B12" s="149"/>
      <c r="C12" s="152"/>
      <c r="D12" s="76">
        <v>38</v>
      </c>
      <c r="E12" s="77">
        <v>2</v>
      </c>
      <c r="F12" s="78">
        <v>11</v>
      </c>
      <c r="G12" s="76" t="s">
        <v>133</v>
      </c>
      <c r="H12" s="79">
        <v>31</v>
      </c>
      <c r="I12" s="79">
        <v>0</v>
      </c>
      <c r="J12" s="79">
        <v>31</v>
      </c>
      <c r="K12" s="80">
        <v>0</v>
      </c>
      <c r="L12" s="81">
        <v>0</v>
      </c>
      <c r="M12" s="82">
        <v>0</v>
      </c>
      <c r="N12" s="79">
        <v>0</v>
      </c>
      <c r="O12" s="82">
        <v>0</v>
      </c>
      <c r="P12" s="79">
        <v>2</v>
      </c>
      <c r="Q12" s="82">
        <v>6.4516129032257993E-2</v>
      </c>
      <c r="R12" s="79">
        <v>0</v>
      </c>
      <c r="S12" s="82">
        <v>0</v>
      </c>
      <c r="T12" s="79">
        <v>0</v>
      </c>
      <c r="U12" s="82">
        <v>0</v>
      </c>
      <c r="V12" s="79">
        <v>0</v>
      </c>
      <c r="W12" s="82">
        <v>0</v>
      </c>
      <c r="X12" s="83"/>
      <c r="Y12" s="83"/>
      <c r="Z12" s="79">
        <v>0</v>
      </c>
      <c r="AA12" s="82">
        <v>0</v>
      </c>
      <c r="AB12" s="79">
        <v>2</v>
      </c>
      <c r="AC12" s="82">
        <v>6.4516129032257993E-2</v>
      </c>
      <c r="AD12" s="79">
        <v>0</v>
      </c>
      <c r="AE12" s="82">
        <v>0</v>
      </c>
      <c r="AF12" s="79">
        <v>1</v>
      </c>
      <c r="AG12" s="82">
        <v>3.2258064516128997E-2</v>
      </c>
      <c r="AH12" s="79">
        <v>1</v>
      </c>
      <c r="AI12" s="82">
        <v>3.2258064516128997E-2</v>
      </c>
      <c r="AJ12" s="79"/>
      <c r="AK12" s="82"/>
      <c r="AL12" s="79"/>
      <c r="AM12" s="82"/>
      <c r="AN12" s="79">
        <v>0</v>
      </c>
      <c r="AO12" s="82">
        <v>0</v>
      </c>
      <c r="AP12" s="79"/>
      <c r="AQ12" s="82"/>
      <c r="AR12" s="79">
        <v>1</v>
      </c>
      <c r="AS12" s="80">
        <v>3.2258064516128997E-2</v>
      </c>
    </row>
    <row r="13" spans="2:45" ht="15.75" thickBot="1">
      <c r="B13" s="149"/>
      <c r="C13" s="153"/>
      <c r="D13" s="84">
        <v>38</v>
      </c>
      <c r="E13" s="85">
        <v>2</v>
      </c>
      <c r="F13" s="86">
        <v>11</v>
      </c>
      <c r="G13" s="84" t="s">
        <v>134</v>
      </c>
      <c r="H13" s="87">
        <v>36</v>
      </c>
      <c r="I13" s="87">
        <v>0</v>
      </c>
      <c r="J13" s="87">
        <v>36</v>
      </c>
      <c r="K13" s="88">
        <v>0</v>
      </c>
      <c r="L13" s="89">
        <v>0</v>
      </c>
      <c r="M13" s="90">
        <v>0</v>
      </c>
      <c r="N13" s="87">
        <v>0</v>
      </c>
      <c r="O13" s="90">
        <v>0</v>
      </c>
      <c r="P13" s="87">
        <v>0</v>
      </c>
      <c r="Q13" s="90">
        <v>0</v>
      </c>
      <c r="R13" s="87">
        <v>1</v>
      </c>
      <c r="S13" s="90">
        <v>2.7777777777776999E-2</v>
      </c>
      <c r="T13" s="87">
        <v>2</v>
      </c>
      <c r="U13" s="90">
        <v>5.5555555555554997E-2</v>
      </c>
      <c r="V13" s="87">
        <v>0</v>
      </c>
      <c r="W13" s="90">
        <v>0</v>
      </c>
      <c r="X13" s="91"/>
      <c r="Y13" s="91"/>
      <c r="Z13" s="87">
        <v>0</v>
      </c>
      <c r="AA13" s="90">
        <v>0</v>
      </c>
      <c r="AB13" s="87">
        <v>0</v>
      </c>
      <c r="AC13" s="90">
        <v>0</v>
      </c>
      <c r="AD13" s="87">
        <v>0</v>
      </c>
      <c r="AE13" s="90">
        <v>0</v>
      </c>
      <c r="AF13" s="87">
        <v>0</v>
      </c>
      <c r="AG13" s="90">
        <v>0</v>
      </c>
      <c r="AH13" s="87">
        <v>1</v>
      </c>
      <c r="AI13" s="90">
        <v>2.7777777777776999E-2</v>
      </c>
      <c r="AJ13" s="87"/>
      <c r="AK13" s="90"/>
      <c r="AL13" s="87"/>
      <c r="AM13" s="90"/>
      <c r="AN13" s="87">
        <v>1</v>
      </c>
      <c r="AO13" s="90">
        <v>2.7777777777776999E-2</v>
      </c>
      <c r="AP13" s="87"/>
      <c r="AQ13" s="90"/>
      <c r="AR13" s="87"/>
      <c r="AS13" s="88"/>
    </row>
    <row r="14" spans="2:45">
      <c r="B14" s="149"/>
      <c r="C14" s="151" t="s">
        <v>40</v>
      </c>
      <c r="D14" s="92">
        <v>38</v>
      </c>
      <c r="E14" s="93">
        <v>3</v>
      </c>
      <c r="F14" s="94">
        <v>10</v>
      </c>
      <c r="G14" s="68" t="s">
        <v>136</v>
      </c>
      <c r="H14" s="71">
        <v>40</v>
      </c>
      <c r="I14" s="71">
        <v>0</v>
      </c>
      <c r="J14" s="71">
        <v>40</v>
      </c>
      <c r="K14" s="72">
        <v>0</v>
      </c>
      <c r="L14" s="73">
        <v>8</v>
      </c>
      <c r="M14" s="74">
        <v>0.2</v>
      </c>
      <c r="N14" s="71">
        <v>0</v>
      </c>
      <c r="O14" s="74">
        <v>0</v>
      </c>
      <c r="P14" s="71">
        <v>1</v>
      </c>
      <c r="Q14" s="74">
        <v>2.5000000000000001E-2</v>
      </c>
      <c r="R14" s="71">
        <v>0</v>
      </c>
      <c r="S14" s="74">
        <v>0</v>
      </c>
      <c r="T14" s="71">
        <v>6</v>
      </c>
      <c r="U14" s="74">
        <v>0.15</v>
      </c>
      <c r="V14" s="71">
        <v>1</v>
      </c>
      <c r="W14" s="74">
        <v>2.5000000000000001E-2</v>
      </c>
      <c r="X14" s="75"/>
      <c r="Y14" s="75"/>
      <c r="Z14" s="71">
        <v>8</v>
      </c>
      <c r="AA14" s="74">
        <v>0.2</v>
      </c>
      <c r="AB14" s="71">
        <v>3</v>
      </c>
      <c r="AC14" s="74">
        <v>7.4999999999999997E-2</v>
      </c>
      <c r="AD14" s="71">
        <v>4</v>
      </c>
      <c r="AE14" s="74">
        <v>0.1</v>
      </c>
      <c r="AF14" s="71">
        <v>3</v>
      </c>
      <c r="AG14" s="74">
        <v>7.4999999999999997E-2</v>
      </c>
      <c r="AH14" s="71">
        <v>0</v>
      </c>
      <c r="AI14" s="74">
        <v>0</v>
      </c>
      <c r="AJ14" s="71"/>
      <c r="AK14" s="74"/>
      <c r="AL14" s="71"/>
      <c r="AM14" s="74"/>
      <c r="AN14" s="71">
        <v>0</v>
      </c>
      <c r="AO14" s="74">
        <v>0</v>
      </c>
      <c r="AP14" s="71"/>
      <c r="AQ14" s="74"/>
      <c r="AR14" s="71"/>
      <c r="AS14" s="123"/>
    </row>
    <row r="15" spans="2:45">
      <c r="B15" s="149"/>
      <c r="C15" s="152"/>
      <c r="D15" s="95">
        <v>38</v>
      </c>
      <c r="E15" s="96">
        <v>3</v>
      </c>
      <c r="F15" s="97">
        <v>10</v>
      </c>
      <c r="G15" s="76" t="s">
        <v>137</v>
      </c>
      <c r="H15" s="79">
        <v>34</v>
      </c>
      <c r="I15" s="79">
        <v>0</v>
      </c>
      <c r="J15" s="79">
        <v>34</v>
      </c>
      <c r="K15" s="80">
        <v>0</v>
      </c>
      <c r="L15" s="81">
        <v>11</v>
      </c>
      <c r="M15" s="82">
        <v>0.32352941176470501</v>
      </c>
      <c r="N15" s="79">
        <v>0</v>
      </c>
      <c r="O15" s="82">
        <v>0</v>
      </c>
      <c r="P15" s="79">
        <v>0</v>
      </c>
      <c r="Q15" s="82">
        <v>0</v>
      </c>
      <c r="R15" s="79">
        <v>1</v>
      </c>
      <c r="S15" s="82">
        <v>2.9411764705881999E-2</v>
      </c>
      <c r="T15" s="79">
        <v>1</v>
      </c>
      <c r="U15" s="82">
        <v>2.9411764705881999E-2</v>
      </c>
      <c r="V15" s="79">
        <v>0</v>
      </c>
      <c r="W15" s="82">
        <v>0</v>
      </c>
      <c r="X15" s="83"/>
      <c r="Y15" s="83"/>
      <c r="Z15" s="79">
        <v>7</v>
      </c>
      <c r="AA15" s="82">
        <v>0.20588235294117599</v>
      </c>
      <c r="AB15" s="79">
        <v>2</v>
      </c>
      <c r="AC15" s="82">
        <v>5.8823529411763997E-2</v>
      </c>
      <c r="AD15" s="79">
        <v>9</v>
      </c>
      <c r="AE15" s="82">
        <v>0.26470588235294101</v>
      </c>
      <c r="AF15" s="79">
        <v>0</v>
      </c>
      <c r="AG15" s="82">
        <v>0</v>
      </c>
      <c r="AH15" s="79">
        <v>0</v>
      </c>
      <c r="AI15" s="82">
        <v>0</v>
      </c>
      <c r="AJ15" s="79"/>
      <c r="AK15" s="82"/>
      <c r="AL15" s="79"/>
      <c r="AM15" s="82"/>
      <c r="AN15" s="79">
        <v>2</v>
      </c>
      <c r="AO15" s="82">
        <v>5.8823529411763997E-2</v>
      </c>
      <c r="AP15" s="79"/>
      <c r="AQ15" s="82"/>
      <c r="AR15" s="79"/>
      <c r="AS15" s="124"/>
    </row>
    <row r="16" spans="2:45">
      <c r="B16" s="149"/>
      <c r="C16" s="152"/>
      <c r="D16" s="95">
        <v>38</v>
      </c>
      <c r="E16" s="96">
        <v>3</v>
      </c>
      <c r="F16" s="97">
        <v>10</v>
      </c>
      <c r="G16" s="76" t="s">
        <v>138</v>
      </c>
      <c r="H16" s="79">
        <v>32</v>
      </c>
      <c r="I16" s="79">
        <v>0</v>
      </c>
      <c r="J16" s="79">
        <v>32</v>
      </c>
      <c r="K16" s="80">
        <v>0</v>
      </c>
      <c r="L16" s="81">
        <v>16</v>
      </c>
      <c r="M16" s="82">
        <v>0.5</v>
      </c>
      <c r="N16" s="79">
        <v>0</v>
      </c>
      <c r="O16" s="82">
        <v>0</v>
      </c>
      <c r="P16" s="79">
        <v>2</v>
      </c>
      <c r="Q16" s="82">
        <v>6.25E-2</v>
      </c>
      <c r="R16" s="79">
        <v>2</v>
      </c>
      <c r="S16" s="82">
        <v>6.25E-2</v>
      </c>
      <c r="T16" s="79">
        <v>4</v>
      </c>
      <c r="U16" s="82">
        <v>0.125</v>
      </c>
      <c r="V16" s="79">
        <v>2</v>
      </c>
      <c r="W16" s="82">
        <v>6.25E-2</v>
      </c>
      <c r="X16" s="83"/>
      <c r="Y16" s="83"/>
      <c r="Z16" s="79">
        <v>6</v>
      </c>
      <c r="AA16" s="82">
        <v>0.1875</v>
      </c>
      <c r="AB16" s="79">
        <v>2</v>
      </c>
      <c r="AC16" s="82">
        <v>6.25E-2</v>
      </c>
      <c r="AD16" s="79">
        <v>10</v>
      </c>
      <c r="AE16" s="82">
        <v>0.3125</v>
      </c>
      <c r="AF16" s="79">
        <v>4</v>
      </c>
      <c r="AG16" s="82">
        <v>0.125</v>
      </c>
      <c r="AH16" s="79">
        <v>2</v>
      </c>
      <c r="AI16" s="82">
        <v>6.25E-2</v>
      </c>
      <c r="AJ16" s="79"/>
      <c r="AK16" s="82"/>
      <c r="AL16" s="79"/>
      <c r="AM16" s="82"/>
      <c r="AN16" s="79">
        <v>2</v>
      </c>
      <c r="AO16" s="82">
        <v>6.25E-2</v>
      </c>
      <c r="AP16" s="79"/>
      <c r="AQ16" s="82"/>
      <c r="AR16" s="79"/>
      <c r="AS16" s="124"/>
    </row>
    <row r="17" spans="2:45">
      <c r="B17" s="149"/>
      <c r="C17" s="152"/>
      <c r="D17" s="95">
        <v>38</v>
      </c>
      <c r="E17" s="96">
        <v>3</v>
      </c>
      <c r="F17" s="97">
        <v>10</v>
      </c>
      <c r="G17" s="76" t="s">
        <v>143</v>
      </c>
      <c r="H17" s="79">
        <v>34</v>
      </c>
      <c r="I17" s="79">
        <v>0</v>
      </c>
      <c r="J17" s="79">
        <v>34</v>
      </c>
      <c r="K17" s="80">
        <v>0</v>
      </c>
      <c r="L17" s="81">
        <v>6</v>
      </c>
      <c r="M17" s="82">
        <v>0.17647058823529399</v>
      </c>
      <c r="N17" s="79">
        <v>0</v>
      </c>
      <c r="O17" s="82">
        <v>0</v>
      </c>
      <c r="P17" s="79">
        <v>1</v>
      </c>
      <c r="Q17" s="82">
        <v>2.9411764705881999E-2</v>
      </c>
      <c r="R17" s="79">
        <v>1</v>
      </c>
      <c r="S17" s="82">
        <v>2.9411764705881999E-2</v>
      </c>
      <c r="T17" s="79">
        <v>4</v>
      </c>
      <c r="U17" s="82">
        <v>0.11764705882352899</v>
      </c>
      <c r="V17" s="79">
        <v>1</v>
      </c>
      <c r="W17" s="82">
        <v>2.9411764705881999E-2</v>
      </c>
      <c r="X17" s="83"/>
      <c r="Y17" s="83"/>
      <c r="Z17" s="79">
        <v>1</v>
      </c>
      <c r="AA17" s="82">
        <v>2.9411764705881999E-2</v>
      </c>
      <c r="AB17" s="79">
        <v>1</v>
      </c>
      <c r="AC17" s="82">
        <v>2.9411764705881999E-2</v>
      </c>
      <c r="AD17" s="79">
        <v>5</v>
      </c>
      <c r="AE17" s="82">
        <v>0.14705882352941099</v>
      </c>
      <c r="AF17" s="79">
        <v>5</v>
      </c>
      <c r="AG17" s="82">
        <v>0.14705882352941099</v>
      </c>
      <c r="AH17" s="79">
        <v>1</v>
      </c>
      <c r="AI17" s="82">
        <v>2.9411764705881999E-2</v>
      </c>
      <c r="AJ17" s="79"/>
      <c r="AK17" s="82"/>
      <c r="AL17" s="79"/>
      <c r="AM17" s="82"/>
      <c r="AN17" s="79">
        <v>1</v>
      </c>
      <c r="AO17" s="82">
        <v>2.9411764705881999E-2</v>
      </c>
      <c r="AP17" s="79"/>
      <c r="AQ17" s="82"/>
      <c r="AR17" s="79"/>
      <c r="AS17" s="80"/>
    </row>
    <row r="18" spans="2:45">
      <c r="B18" s="149"/>
      <c r="C18" s="152"/>
      <c r="D18" s="95">
        <v>38</v>
      </c>
      <c r="E18" s="96">
        <v>3</v>
      </c>
      <c r="F18" s="97">
        <v>11</v>
      </c>
      <c r="G18" s="76" t="s">
        <v>135</v>
      </c>
      <c r="H18" s="79">
        <v>26</v>
      </c>
      <c r="I18" s="79">
        <v>0</v>
      </c>
      <c r="J18" s="79">
        <v>26</v>
      </c>
      <c r="K18" s="80">
        <v>0</v>
      </c>
      <c r="L18" s="81">
        <v>0</v>
      </c>
      <c r="M18" s="82">
        <v>0</v>
      </c>
      <c r="N18" s="79">
        <v>0</v>
      </c>
      <c r="O18" s="82">
        <v>0</v>
      </c>
      <c r="P18" s="79">
        <v>0</v>
      </c>
      <c r="Q18" s="82">
        <v>0</v>
      </c>
      <c r="R18" s="79">
        <v>0</v>
      </c>
      <c r="S18" s="82">
        <v>0</v>
      </c>
      <c r="T18" s="79">
        <v>0</v>
      </c>
      <c r="U18" s="82">
        <v>0</v>
      </c>
      <c r="V18" s="79">
        <v>0</v>
      </c>
      <c r="W18" s="82">
        <v>0</v>
      </c>
      <c r="X18" s="83"/>
      <c r="Y18" s="83"/>
      <c r="Z18" s="79">
        <v>0</v>
      </c>
      <c r="AA18" s="82">
        <v>0</v>
      </c>
      <c r="AB18" s="79">
        <v>0</v>
      </c>
      <c r="AC18" s="82">
        <v>0</v>
      </c>
      <c r="AD18" s="79">
        <v>0</v>
      </c>
      <c r="AE18" s="82">
        <v>0</v>
      </c>
      <c r="AF18" s="79">
        <v>0</v>
      </c>
      <c r="AG18" s="82">
        <v>0</v>
      </c>
      <c r="AH18" s="79">
        <v>0</v>
      </c>
      <c r="AI18" s="82">
        <v>0</v>
      </c>
      <c r="AJ18" s="79"/>
      <c r="AK18" s="82"/>
      <c r="AL18" s="79"/>
      <c r="AM18" s="82"/>
      <c r="AN18" s="79">
        <v>0</v>
      </c>
      <c r="AO18" s="82">
        <v>0</v>
      </c>
      <c r="AP18" s="79"/>
      <c r="AQ18" s="82"/>
      <c r="AR18" s="79"/>
      <c r="AS18" s="80"/>
    </row>
    <row r="19" spans="2:45">
      <c r="B19" s="149"/>
      <c r="C19" s="152"/>
      <c r="D19" s="95">
        <v>38</v>
      </c>
      <c r="E19" s="96">
        <v>3</v>
      </c>
      <c r="F19" s="97">
        <v>11</v>
      </c>
      <c r="G19" s="76" t="s">
        <v>139</v>
      </c>
      <c r="H19" s="79">
        <v>32</v>
      </c>
      <c r="I19" s="79">
        <v>0</v>
      </c>
      <c r="J19" s="79">
        <v>32</v>
      </c>
      <c r="K19" s="80">
        <v>0</v>
      </c>
      <c r="L19" s="81">
        <v>9</v>
      </c>
      <c r="M19" s="82">
        <v>0.28125</v>
      </c>
      <c r="N19" s="79">
        <v>0</v>
      </c>
      <c r="O19" s="82">
        <v>0</v>
      </c>
      <c r="P19" s="79">
        <v>2</v>
      </c>
      <c r="Q19" s="82">
        <v>6.25E-2</v>
      </c>
      <c r="R19" s="79">
        <v>3</v>
      </c>
      <c r="S19" s="82">
        <v>9.375E-2</v>
      </c>
      <c r="T19" s="79">
        <v>1</v>
      </c>
      <c r="U19" s="82">
        <v>3.125E-2</v>
      </c>
      <c r="V19" s="79">
        <v>1</v>
      </c>
      <c r="W19" s="82">
        <v>3.125E-2</v>
      </c>
      <c r="X19" s="83"/>
      <c r="Y19" s="83"/>
      <c r="Z19" s="79">
        <v>1</v>
      </c>
      <c r="AA19" s="82">
        <v>3.125E-2</v>
      </c>
      <c r="AB19" s="79">
        <v>1</v>
      </c>
      <c r="AC19" s="82">
        <v>3.125E-2</v>
      </c>
      <c r="AD19" s="79">
        <v>1</v>
      </c>
      <c r="AE19" s="82">
        <v>3.125E-2</v>
      </c>
      <c r="AF19" s="79">
        <v>4</v>
      </c>
      <c r="AG19" s="82">
        <v>0.125</v>
      </c>
      <c r="AH19" s="79">
        <v>1</v>
      </c>
      <c r="AI19" s="82">
        <v>3.125E-2</v>
      </c>
      <c r="AJ19" s="79"/>
      <c r="AK19" s="82"/>
      <c r="AL19" s="79"/>
      <c r="AM19" s="82"/>
      <c r="AN19" s="79">
        <v>1</v>
      </c>
      <c r="AO19" s="82">
        <v>3.125E-2</v>
      </c>
      <c r="AP19" s="79"/>
      <c r="AQ19" s="82"/>
      <c r="AR19" s="79"/>
      <c r="AS19" s="80"/>
    </row>
    <row r="20" spans="2:45">
      <c r="B20" s="149"/>
      <c r="C20" s="152"/>
      <c r="D20" s="95">
        <v>38</v>
      </c>
      <c r="E20" s="96">
        <v>3</v>
      </c>
      <c r="F20" s="97">
        <v>11</v>
      </c>
      <c r="G20" s="76" t="s">
        <v>144</v>
      </c>
      <c r="H20" s="79">
        <v>32</v>
      </c>
      <c r="I20" s="79">
        <v>0</v>
      </c>
      <c r="J20" s="79">
        <v>32</v>
      </c>
      <c r="K20" s="80">
        <v>0</v>
      </c>
      <c r="L20" s="81">
        <v>5</v>
      </c>
      <c r="M20" s="82">
        <v>0.15625</v>
      </c>
      <c r="N20" s="79">
        <v>0</v>
      </c>
      <c r="O20" s="82">
        <v>0</v>
      </c>
      <c r="P20" s="79">
        <v>0</v>
      </c>
      <c r="Q20" s="82">
        <v>0</v>
      </c>
      <c r="R20" s="79">
        <v>1</v>
      </c>
      <c r="S20" s="82">
        <v>3.125E-2</v>
      </c>
      <c r="T20" s="79">
        <v>1</v>
      </c>
      <c r="U20" s="82">
        <v>3.125E-2</v>
      </c>
      <c r="V20" s="79">
        <v>0</v>
      </c>
      <c r="W20" s="82">
        <v>0</v>
      </c>
      <c r="X20" s="83"/>
      <c r="Y20" s="83"/>
      <c r="Z20" s="79">
        <v>0</v>
      </c>
      <c r="AA20" s="82">
        <v>0</v>
      </c>
      <c r="AB20" s="79">
        <v>0</v>
      </c>
      <c r="AC20" s="82">
        <v>0</v>
      </c>
      <c r="AD20" s="79">
        <v>3</v>
      </c>
      <c r="AE20" s="82">
        <v>9.375E-2</v>
      </c>
      <c r="AF20" s="79">
        <v>3</v>
      </c>
      <c r="AG20" s="82">
        <v>9.375E-2</v>
      </c>
      <c r="AH20" s="79">
        <v>0</v>
      </c>
      <c r="AI20" s="82">
        <v>0</v>
      </c>
      <c r="AJ20" s="79"/>
      <c r="AK20" s="82"/>
      <c r="AL20" s="79"/>
      <c r="AM20" s="82"/>
      <c r="AN20" s="79">
        <v>0</v>
      </c>
      <c r="AO20" s="82">
        <v>0</v>
      </c>
      <c r="AP20" s="79"/>
      <c r="AQ20" s="82"/>
      <c r="AR20" s="79"/>
      <c r="AS20" s="80"/>
    </row>
    <row r="21" spans="2:45" ht="15.75" thickBot="1">
      <c r="B21" s="150"/>
      <c r="C21" s="153"/>
      <c r="D21" s="98">
        <v>38</v>
      </c>
      <c r="E21" s="99">
        <v>3</v>
      </c>
      <c r="F21" s="100">
        <v>11</v>
      </c>
      <c r="G21" s="84" t="s">
        <v>145</v>
      </c>
      <c r="H21" s="87">
        <v>36</v>
      </c>
      <c r="I21" s="87">
        <v>0</v>
      </c>
      <c r="J21" s="87">
        <v>36</v>
      </c>
      <c r="K21" s="88">
        <v>0</v>
      </c>
      <c r="L21" s="89">
        <v>14</v>
      </c>
      <c r="M21" s="90">
        <v>0.38888888888888801</v>
      </c>
      <c r="N21" s="87">
        <v>0</v>
      </c>
      <c r="O21" s="90">
        <v>0</v>
      </c>
      <c r="P21" s="87">
        <v>1</v>
      </c>
      <c r="Q21" s="90">
        <v>2.7777777777776999E-2</v>
      </c>
      <c r="R21" s="87">
        <v>2</v>
      </c>
      <c r="S21" s="90">
        <v>5.5555555555554997E-2</v>
      </c>
      <c r="T21" s="87">
        <v>0</v>
      </c>
      <c r="U21" s="90">
        <v>0</v>
      </c>
      <c r="V21" s="87">
        <v>0</v>
      </c>
      <c r="W21" s="90">
        <v>0</v>
      </c>
      <c r="X21" s="91"/>
      <c r="Y21" s="91"/>
      <c r="Z21" s="87">
        <v>1</v>
      </c>
      <c r="AA21" s="90">
        <v>2.7777777777776999E-2</v>
      </c>
      <c r="AB21" s="87">
        <v>12</v>
      </c>
      <c r="AC21" s="90">
        <v>0.33333333333333298</v>
      </c>
      <c r="AD21" s="87">
        <v>1</v>
      </c>
      <c r="AE21" s="90">
        <v>2.7777777777776999E-2</v>
      </c>
      <c r="AF21" s="87">
        <v>0</v>
      </c>
      <c r="AG21" s="90">
        <v>0</v>
      </c>
      <c r="AH21" s="87">
        <v>0</v>
      </c>
      <c r="AI21" s="90">
        <v>0</v>
      </c>
      <c r="AJ21" s="87"/>
      <c r="AK21" s="90"/>
      <c r="AL21" s="87"/>
      <c r="AM21" s="90"/>
      <c r="AN21" s="87">
        <v>0</v>
      </c>
      <c r="AO21" s="90">
        <v>0</v>
      </c>
      <c r="AP21" s="87"/>
      <c r="AQ21" s="90"/>
      <c r="AR21" s="87"/>
      <c r="AS21" s="88"/>
    </row>
    <row r="22" spans="2:45" ht="15.75" thickBot="1">
      <c r="B22" s="154" t="s">
        <v>67</v>
      </c>
      <c r="C22" s="155"/>
      <c r="D22" s="155"/>
      <c r="E22" s="155"/>
      <c r="F22" s="156"/>
      <c r="G22" s="101"/>
      <c r="H22" s="102">
        <f>SUM(H6:H21)</f>
        <v>534</v>
      </c>
      <c r="I22" s="103">
        <f>SUM(I6:I21)</f>
        <v>1</v>
      </c>
      <c r="J22" s="103">
        <f>SUBTOTAL(9,J6:J21)</f>
        <v>533</v>
      </c>
      <c r="K22" s="104">
        <f>I22/H22</f>
        <v>1.8726591760299626E-3</v>
      </c>
      <c r="L22" s="101">
        <f>SUM(L6:L21)</f>
        <v>105</v>
      </c>
      <c r="M22" s="105">
        <f>L22/(SUMIFS($J$6:$J$21,L6:L21,"&gt;=0"))</f>
        <v>0.19699812382739212</v>
      </c>
      <c r="N22" s="103">
        <f>SUM(N6:N21)</f>
        <v>0</v>
      </c>
      <c r="O22" s="105">
        <f>N22/(SUMIFS($J$6:$J$21,N6:N21,"&gt;=0"))</f>
        <v>0</v>
      </c>
      <c r="P22" s="103">
        <f>SUM(P6:P21)</f>
        <v>10</v>
      </c>
      <c r="Q22" s="105">
        <f>P22/(SUMIFS($J$6:$J$21,P6:P21,"&gt;=0"))</f>
        <v>1.8761726078799251E-2</v>
      </c>
      <c r="R22" s="103">
        <f>SUM(R6:R21)</f>
        <v>17</v>
      </c>
      <c r="S22" s="106">
        <f>R22/(SUMIFS($J$6:$J$21,R6:R21,"&gt;=0"))</f>
        <v>3.1894934333958722E-2</v>
      </c>
      <c r="T22" s="103">
        <f>SUM(T6:T21)</f>
        <v>20</v>
      </c>
      <c r="U22" s="105">
        <f>T22/(SUMIFS($J$6:$J$21,T6:T21,"&gt;=0"))</f>
        <v>3.7523452157598502E-2</v>
      </c>
      <c r="V22" s="103">
        <f>SUM(V6:V21)</f>
        <v>5</v>
      </c>
      <c r="W22" s="105">
        <f>V22/(SUMIFS($J$6:$J$21,V6:V21,"&gt;=0"))</f>
        <v>9.3808630393996256E-3</v>
      </c>
      <c r="X22" s="103">
        <f>SUM(X6:X21)</f>
        <v>0</v>
      </c>
      <c r="Y22" s="105" t="e">
        <f>X22/(SUMIFS($J$6:$J$21,X6:X21,"&gt;=0"))</f>
        <v>#DIV/0!</v>
      </c>
      <c r="Z22" s="103">
        <f>SUM(Z6:Z21)</f>
        <v>25</v>
      </c>
      <c r="AA22" s="105">
        <f>Z22/(SUMIFS($J$6:$J$21,Z6:Z21,"&gt;=0"))</f>
        <v>4.6904315196998121E-2</v>
      </c>
      <c r="AB22" s="103">
        <f>SUM(AB6:AB21)</f>
        <v>65</v>
      </c>
      <c r="AC22" s="105">
        <f>AB22/(SUMIFS($J$6:$J$21,AB6:AB21,"&gt;=0"))</f>
        <v>0.12195121951219512</v>
      </c>
      <c r="AD22" s="103">
        <f>SUM(AD6:AD21)</f>
        <v>50</v>
      </c>
      <c r="AE22" s="105">
        <f>AD22/(SUMIFS($J$6:$J$21,AD6:AD21,"&gt;=0"))</f>
        <v>9.3808630393996242E-2</v>
      </c>
      <c r="AF22" s="103">
        <f>SUM(AF6:AF21)</f>
        <v>26</v>
      </c>
      <c r="AG22" s="105">
        <f>AF22/(SUMIFS($J$6:$J$21,AF6:AF21,"&gt;=0"))</f>
        <v>4.878048780487805E-2</v>
      </c>
      <c r="AH22" s="103">
        <f>SUM(AH6:AH21)</f>
        <v>15</v>
      </c>
      <c r="AI22" s="105">
        <f>AH22/(SUMIFS($J$6:$J$21,AH6:AH21,"&gt;=0"))</f>
        <v>2.8142589118198873E-2</v>
      </c>
      <c r="AJ22" s="103">
        <f>SUM(AJ6:AJ21)</f>
        <v>0</v>
      </c>
      <c r="AK22" s="105" t="e">
        <f>AJ22/(SUMIFS($J$6:$J$21,AJ6:AJ21,"&gt;=0"))</f>
        <v>#DIV/0!</v>
      </c>
      <c r="AL22" s="103">
        <f>SUM(AL6:AL21)</f>
        <v>0</v>
      </c>
      <c r="AM22" s="105" t="e">
        <f>AL22/(SUMIFS($J$6:$J$21,AL6:AL21,"&gt;=0"))</f>
        <v>#DIV/0!</v>
      </c>
      <c r="AN22" s="103">
        <f>SUM(AN6:AN21)</f>
        <v>12</v>
      </c>
      <c r="AO22" s="105">
        <f>AN22/(SUMIFS($J$6:$J$21,AN6:AN21,"&gt;=0"))</f>
        <v>2.2514071294559099E-2</v>
      </c>
      <c r="AP22" s="103">
        <f>SUM(AP6:AP21)</f>
        <v>0</v>
      </c>
      <c r="AQ22" s="105" t="e">
        <f>AP22/(SUMIFS($J$6:$J$21,AP6:AP21,"&gt;=0"))</f>
        <v>#DIV/0!</v>
      </c>
      <c r="AR22" s="102">
        <f>SUM(AR6:AR21)</f>
        <v>39</v>
      </c>
      <c r="AS22" s="107">
        <f>AR22/(SUMIFS($J$6:$J$21,AR6:AR21,"&gt;=0"))</f>
        <v>0.33050847457627119</v>
      </c>
    </row>
    <row r="23" spans="2:45" ht="6.75" customHeight="1" thickBot="1"/>
    <row r="24" spans="2:45" ht="15.75" thickBot="1">
      <c r="B24" s="166" t="s">
        <v>68</v>
      </c>
      <c r="C24" s="167"/>
      <c r="D24" s="167"/>
      <c r="E24" s="167"/>
      <c r="F24" s="168"/>
      <c r="G24" s="164" t="s">
        <v>75</v>
      </c>
      <c r="H24" s="175"/>
      <c r="I24" s="165"/>
      <c r="J24" s="164" t="s">
        <v>3</v>
      </c>
      <c r="K24" s="165"/>
      <c r="L24" s="108" t="s">
        <v>76</v>
      </c>
      <c r="M24" s="109" t="s">
        <v>77</v>
      </c>
      <c r="N24" s="109" t="s">
        <v>76</v>
      </c>
      <c r="O24" s="109" t="s">
        <v>77</v>
      </c>
      <c r="P24" s="109" t="s">
        <v>76</v>
      </c>
      <c r="Q24" s="109" t="s">
        <v>77</v>
      </c>
      <c r="R24" s="109" t="s">
        <v>76</v>
      </c>
      <c r="S24" s="109" t="s">
        <v>77</v>
      </c>
      <c r="T24" s="109" t="s">
        <v>76</v>
      </c>
      <c r="U24" s="109" t="s">
        <v>77</v>
      </c>
      <c r="V24" s="109" t="s">
        <v>76</v>
      </c>
      <c r="W24" s="109" t="s">
        <v>77</v>
      </c>
      <c r="X24" s="109" t="s">
        <v>76</v>
      </c>
      <c r="Y24" s="109" t="s">
        <v>77</v>
      </c>
      <c r="Z24" s="109" t="s">
        <v>76</v>
      </c>
      <c r="AA24" s="109" t="s">
        <v>77</v>
      </c>
      <c r="AB24" s="109" t="s">
        <v>76</v>
      </c>
      <c r="AC24" s="109" t="s">
        <v>77</v>
      </c>
      <c r="AD24" s="109" t="s">
        <v>76</v>
      </c>
      <c r="AE24" s="109" t="s">
        <v>77</v>
      </c>
      <c r="AF24" s="109" t="s">
        <v>76</v>
      </c>
      <c r="AG24" s="109" t="s">
        <v>77</v>
      </c>
      <c r="AH24" s="109" t="s">
        <v>76</v>
      </c>
      <c r="AI24" s="109" t="s">
        <v>77</v>
      </c>
      <c r="AJ24" s="109" t="s">
        <v>76</v>
      </c>
      <c r="AK24" s="109" t="s">
        <v>77</v>
      </c>
      <c r="AL24" s="109" t="s">
        <v>76</v>
      </c>
      <c r="AM24" s="109" t="s">
        <v>77</v>
      </c>
      <c r="AN24" s="109" t="s">
        <v>76</v>
      </c>
      <c r="AO24" s="109" t="s">
        <v>77</v>
      </c>
      <c r="AP24" s="109" t="s">
        <v>76</v>
      </c>
      <c r="AQ24" s="109" t="s">
        <v>77</v>
      </c>
      <c r="AR24" s="108" t="s">
        <v>76</v>
      </c>
      <c r="AS24" s="110" t="s">
        <v>77</v>
      </c>
    </row>
    <row r="25" spans="2:45">
      <c r="B25" s="169"/>
      <c r="C25" s="170"/>
      <c r="D25" s="170"/>
      <c r="E25" s="170"/>
      <c r="F25" s="171"/>
      <c r="G25" s="184" t="s">
        <v>140</v>
      </c>
      <c r="H25" s="185"/>
      <c r="I25" s="130">
        <v>10</v>
      </c>
      <c r="J25" s="184">
        <f>SUMIFS($J$6:$J$21,$F$6:$F$21,I25)</f>
        <v>283</v>
      </c>
      <c r="K25" s="186"/>
      <c r="L25" s="112">
        <f>SUMIFS(L6:L21,$F$6:$F$21,$I25)</f>
        <v>77</v>
      </c>
      <c r="M25" s="113">
        <f>L25/$J25</f>
        <v>0.27208480565371024</v>
      </c>
      <c r="N25" s="114">
        <f>SUMIFS(N6:N21,$F$6:$F$21,$I25)</f>
        <v>0</v>
      </c>
      <c r="O25" s="113">
        <f>N25/$J25</f>
        <v>0</v>
      </c>
      <c r="P25" s="114">
        <f>SUMIFS(P6:P21,$F$6:$F$21,$I25)</f>
        <v>5</v>
      </c>
      <c r="Q25" s="113">
        <f>P25/$J25</f>
        <v>1.7667844522968199E-2</v>
      </c>
      <c r="R25" s="114">
        <f>SUMIFS(R6:R21,$F$6:$F$21,$I25)</f>
        <v>10</v>
      </c>
      <c r="S25" s="113">
        <f>R25/$J25</f>
        <v>3.5335689045936397E-2</v>
      </c>
      <c r="T25" s="114">
        <f>SUMIFS(T6:T21,$F$6:$F$21,$I25)</f>
        <v>16</v>
      </c>
      <c r="U25" s="113">
        <f>T25/$J25</f>
        <v>5.6537102473498232E-2</v>
      </c>
      <c r="V25" s="114">
        <f>SUMIFS(V6:V21,$F$6:$F$21,$I25)</f>
        <v>4</v>
      </c>
      <c r="W25" s="113">
        <f>V25/$J25</f>
        <v>1.4134275618374558E-2</v>
      </c>
      <c r="X25" s="114">
        <f>SUMIFS(X6:X21,$F$6:$F$21,$I25)</f>
        <v>0</v>
      </c>
      <c r="Y25" s="113">
        <f>X25/$J25</f>
        <v>0</v>
      </c>
      <c r="Z25" s="114">
        <f>SUMIFS(Z6:Z21,$F$6:$F$21,$I25)</f>
        <v>23</v>
      </c>
      <c r="AA25" s="113">
        <f>Z25/$J25</f>
        <v>8.1272084805653705E-2</v>
      </c>
      <c r="AB25" s="114">
        <f>SUMIFS(AB6:AB21,$F$6:$F$21,$I25)</f>
        <v>40</v>
      </c>
      <c r="AC25" s="113">
        <f>AB25/$J25</f>
        <v>0.14134275618374559</v>
      </c>
      <c r="AD25" s="114">
        <f>SUMIFS(AD6:AD21,$F$6:$F$21,$I25)</f>
        <v>45</v>
      </c>
      <c r="AE25" s="113">
        <f>AD25/$J25</f>
        <v>0.15901060070671377</v>
      </c>
      <c r="AF25" s="114">
        <f>SUMIFS(AF6:AF21,$F$6:$F$21,$I25)</f>
        <v>18</v>
      </c>
      <c r="AG25" s="113">
        <f>AF25/$J25</f>
        <v>6.3604240282685506E-2</v>
      </c>
      <c r="AH25" s="114">
        <f>SUMIFS(AH6:AH21,$F$6:$F$21,$I25)</f>
        <v>12</v>
      </c>
      <c r="AI25" s="113">
        <f>AH25/$J25</f>
        <v>4.2402826855123678E-2</v>
      </c>
      <c r="AJ25" s="114">
        <f>SUMIFS(AJ6:AJ21,$F$6:$F$21,$I25)</f>
        <v>0</v>
      </c>
      <c r="AK25" s="113">
        <f>AJ25/$J25</f>
        <v>0</v>
      </c>
      <c r="AL25" s="114">
        <f>SUMIFS(AL6:AL21,$F$6:$F$21,$I25)</f>
        <v>0</v>
      </c>
      <c r="AM25" s="113">
        <f>AL25/$J25</f>
        <v>0</v>
      </c>
      <c r="AN25" s="114">
        <f>SUMIFS(AN6:AN21,$F$6:$F$21,$I25)</f>
        <v>10</v>
      </c>
      <c r="AO25" s="113">
        <f>AN25/$J25</f>
        <v>3.5335689045936397E-2</v>
      </c>
      <c r="AP25" s="114">
        <f>SUMIFS(AP6:AP21,$F$6:$F$21,$I25)</f>
        <v>0</v>
      </c>
      <c r="AQ25" s="113">
        <f>AP25/$J25</f>
        <v>0</v>
      </c>
      <c r="AR25" s="114">
        <f>SUMIFS(AR6:AR21,$F$6:$F$21,$I25)</f>
        <v>36</v>
      </c>
      <c r="AS25" s="125">
        <f>AR25/$J25</f>
        <v>0.12720848056537101</v>
      </c>
    </row>
    <row r="26" spans="2:45" ht="15.75" thickBot="1">
      <c r="B26" s="169"/>
      <c r="C26" s="170"/>
      <c r="D26" s="170"/>
      <c r="E26" s="170"/>
      <c r="F26" s="171"/>
      <c r="G26" s="162" t="s">
        <v>141</v>
      </c>
      <c r="H26" s="182"/>
      <c r="I26" s="119">
        <v>11</v>
      </c>
      <c r="J26" s="162">
        <f>SUMIFS($J$6:$J$21,$F$6:$F$21,I26)</f>
        <v>250</v>
      </c>
      <c r="K26" s="163"/>
      <c r="L26" s="120">
        <f>SUMIFS(L6:L21,$F$6:$F$21,$I26)</f>
        <v>28</v>
      </c>
      <c r="M26" s="121">
        <f t="shared" ref="M26" si="0">L26/$J26</f>
        <v>0.112</v>
      </c>
      <c r="N26" s="122">
        <f>SUMIFS(N6:N21,$F$6:$F$21,$I26)</f>
        <v>0</v>
      </c>
      <c r="O26" s="121">
        <f t="shared" ref="O26" si="1">N26/$J26</f>
        <v>0</v>
      </c>
      <c r="P26" s="122">
        <f>SUMIFS(P6:P21,$F$6:$F$21,$I26)</f>
        <v>5</v>
      </c>
      <c r="Q26" s="121">
        <f t="shared" ref="Q26" si="2">P26/$J26</f>
        <v>0.02</v>
      </c>
      <c r="R26" s="122">
        <f>SUMIFS(R6:R21,$F$6:$F$21,$I26)</f>
        <v>7</v>
      </c>
      <c r="S26" s="121">
        <f t="shared" ref="S26" si="3">R26/$J26</f>
        <v>2.8000000000000001E-2</v>
      </c>
      <c r="T26" s="122">
        <f>SUMIFS(T6:T21,$F$6:$F$21,$I26)</f>
        <v>4</v>
      </c>
      <c r="U26" s="121">
        <f>T26/$J26</f>
        <v>1.6E-2</v>
      </c>
      <c r="V26" s="122">
        <f>SUMIFS(V6:V21,$F$6:$F$21,$I26)</f>
        <v>1</v>
      </c>
      <c r="W26" s="121">
        <f t="shared" ref="W26" si="4">V26/$J26</f>
        <v>4.0000000000000001E-3</v>
      </c>
      <c r="X26" s="122">
        <f>SUMIFS(X6:X21,$F$6:$F$21,$I26)</f>
        <v>0</v>
      </c>
      <c r="Y26" s="121">
        <f t="shared" ref="Y26" si="5">X26/$J26</f>
        <v>0</v>
      </c>
      <c r="Z26" s="122">
        <f>SUMIFS(Z6:Z21,$F$6:$F$21,$I26)</f>
        <v>2</v>
      </c>
      <c r="AA26" s="121">
        <f t="shared" ref="AA26" si="6">Z26/$J26</f>
        <v>8.0000000000000002E-3</v>
      </c>
      <c r="AB26" s="122">
        <f>SUMIFS(AB6:AB21,$F$6:$F$21,$I26)</f>
        <v>25</v>
      </c>
      <c r="AC26" s="121">
        <f t="shared" ref="AC26" si="7">AB26/$J26</f>
        <v>0.1</v>
      </c>
      <c r="AD26" s="122">
        <f>SUMIFS(AD6:AD21,$F$6:$F$21,$I26)</f>
        <v>5</v>
      </c>
      <c r="AE26" s="121">
        <f t="shared" ref="AE26" si="8">AD26/$J26</f>
        <v>0.02</v>
      </c>
      <c r="AF26" s="122">
        <f>SUMIFS(AF6:AF21,$F$6:$F$21,$I26)</f>
        <v>8</v>
      </c>
      <c r="AG26" s="121">
        <f t="shared" ref="AG26" si="9">AF26/$J26</f>
        <v>3.2000000000000001E-2</v>
      </c>
      <c r="AH26" s="122">
        <f>SUMIFS(AH6:AH21,$F$6:$F$21,$I26)</f>
        <v>3</v>
      </c>
      <c r="AI26" s="121">
        <f t="shared" ref="AI26" si="10">AH26/$J26</f>
        <v>1.2E-2</v>
      </c>
      <c r="AJ26" s="122">
        <f>SUMIFS(AJ6:AJ21,$F$6:$F$21,$I26)</f>
        <v>0</v>
      </c>
      <c r="AK26" s="121">
        <f t="shared" ref="AK26:AM26" si="11">AJ26/$J26</f>
        <v>0</v>
      </c>
      <c r="AL26" s="122">
        <f>SUMIFS(AL6:AL21,$F$6:$F$21,$I26)</f>
        <v>0</v>
      </c>
      <c r="AM26" s="121">
        <f t="shared" si="11"/>
        <v>0</v>
      </c>
      <c r="AN26" s="122">
        <f>SUMIFS(AN6:AN21,$F$6:$F$21,$I26)</f>
        <v>2</v>
      </c>
      <c r="AO26" s="121">
        <f t="shared" ref="AO26" si="12">AN26/$J26</f>
        <v>8.0000000000000002E-3</v>
      </c>
      <c r="AP26" s="122">
        <f>SUMIFS(AP6:AP21,$F$6:$F$21,$I26)</f>
        <v>0</v>
      </c>
      <c r="AQ26" s="121">
        <f t="shared" ref="AQ26:AS26" si="13">AP26/$J26</f>
        <v>0</v>
      </c>
      <c r="AR26" s="122">
        <f>SUMIFS(AR6:AR21,$F$6:$F$21,$I26)</f>
        <v>3</v>
      </c>
      <c r="AS26" s="127">
        <f t="shared" si="13"/>
        <v>1.2E-2</v>
      </c>
    </row>
    <row r="27" spans="2:45" ht="7.5" customHeight="1" thickBot="1"/>
    <row r="28" spans="2:45" ht="15.75" thickBot="1">
      <c r="B28" s="159" t="s">
        <v>142</v>
      </c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1"/>
      <c r="N28" s="157" t="e">
        <f>AVERAGE(M22,O22,Q22,S22,U22,W22,Y22,AA22,AC22,AE22,AG22,AQ22,AS22)</f>
        <v>#DIV/0!</v>
      </c>
      <c r="O28" s="158"/>
    </row>
  </sheetData>
  <mergeCells count="41">
    <mergeCell ref="B28:M28"/>
    <mergeCell ref="N28:O28"/>
    <mergeCell ref="B22:F22"/>
    <mergeCell ref="B24:F26"/>
    <mergeCell ref="G24:I24"/>
    <mergeCell ref="J24:K24"/>
    <mergeCell ref="G25:H25"/>
    <mergeCell ref="J25:K25"/>
    <mergeCell ref="G26:H26"/>
    <mergeCell ref="J26:K26"/>
    <mergeCell ref="B6:B21"/>
    <mergeCell ref="C6:C13"/>
    <mergeCell ref="C14:C21"/>
    <mergeCell ref="AH4:AI4"/>
    <mergeCell ref="AL4:AM4"/>
    <mergeCell ref="AJ4:AK4"/>
    <mergeCell ref="AB4:AC4"/>
    <mergeCell ref="AD4:AE4"/>
    <mergeCell ref="AF4:AG4"/>
    <mergeCell ref="K4:K5"/>
    <mergeCell ref="L4:M4"/>
    <mergeCell ref="N4:O4"/>
    <mergeCell ref="P4:Q4"/>
    <mergeCell ref="R4:S4"/>
    <mergeCell ref="T4:U4"/>
    <mergeCell ref="B2:AS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P4:AQ4"/>
    <mergeCell ref="AR4:AS4"/>
    <mergeCell ref="AN4:AO4"/>
    <mergeCell ref="V4:W4"/>
    <mergeCell ref="X4:Y4"/>
    <mergeCell ref="Z4:AA4"/>
  </mergeCells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6"/>
  <dimension ref="A1"/>
  <sheetViews>
    <sheetView zoomScaleNormal="100" workbookViewId="0"/>
  </sheetViews>
  <sheetFormatPr baseColWidth="10" defaultRowHeight="15"/>
  <sheetData/>
  <sheetProtection password="82E5"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7"/>
  <dimension ref="B1:AL31"/>
  <sheetViews>
    <sheetView zoomScaleNormal="100" workbookViewId="0">
      <selection activeCell="B2" sqref="B2:AL2"/>
    </sheetView>
  </sheetViews>
  <sheetFormatPr baseColWidth="10" defaultRowHeight="15"/>
  <cols>
    <col min="1" max="1" width="1.5703125" style="1" customWidth="1"/>
    <col min="2" max="3" width="4.85546875" style="1" customWidth="1"/>
    <col min="4" max="5" width="2.85546875" style="1" customWidth="1"/>
    <col min="6" max="6" width="5" style="1" bestFit="1" customWidth="1"/>
    <col min="7" max="9" width="5.7109375" style="1" customWidth="1"/>
    <col min="10" max="10" width="6.140625" style="1" customWidth="1"/>
    <col min="11" max="11" width="5" style="1" customWidth="1"/>
    <col min="12" max="12" width="6.42578125" style="1" customWidth="1"/>
    <col min="13" max="13" width="5" style="1" customWidth="1"/>
    <col min="14" max="14" width="6.42578125" style="1" customWidth="1"/>
    <col min="15" max="15" width="5" style="1" customWidth="1"/>
    <col min="16" max="16" width="6.42578125" style="1" customWidth="1"/>
    <col min="17" max="17" width="5" style="1" customWidth="1"/>
    <col min="18" max="18" width="6.42578125" style="1" customWidth="1"/>
    <col min="19" max="19" width="5" style="1" customWidth="1"/>
    <col min="20" max="20" width="6.42578125" style="1" customWidth="1"/>
    <col min="21" max="21" width="5" style="1" customWidth="1"/>
    <col min="22" max="22" width="6.42578125" style="1" customWidth="1"/>
    <col min="23" max="23" width="5" style="1" customWidth="1"/>
    <col min="24" max="24" width="6.42578125" style="1" customWidth="1"/>
    <col min="25" max="25" width="5" style="1" customWidth="1"/>
    <col min="26" max="26" width="6.42578125" style="1" customWidth="1"/>
    <col min="27" max="27" width="5" style="1" customWidth="1"/>
    <col min="28" max="28" width="6.42578125" style="1" customWidth="1"/>
    <col min="29" max="29" width="5" style="1" customWidth="1"/>
    <col min="30" max="30" width="6.42578125" style="1" customWidth="1"/>
    <col min="31" max="31" width="5" style="1" customWidth="1"/>
    <col min="32" max="32" width="6.42578125" style="1" customWidth="1"/>
    <col min="33" max="33" width="5" style="1" customWidth="1"/>
    <col min="34" max="34" width="6.42578125" style="1" customWidth="1"/>
    <col min="35" max="35" width="5" style="1" customWidth="1"/>
    <col min="36" max="36" width="6.42578125" style="1" customWidth="1"/>
    <col min="37" max="37" width="5" style="1" customWidth="1"/>
    <col min="38" max="38" width="6.42578125" style="1" customWidth="1"/>
    <col min="39" max="16384" width="11.42578125" style="1"/>
  </cols>
  <sheetData>
    <row r="1" spans="2:38" ht="7.5" customHeight="1" thickBot="1"/>
    <row r="2" spans="2:38" ht="55.5" customHeight="1" thickBot="1">
      <c r="B2" s="188" t="s">
        <v>175</v>
      </c>
      <c r="C2" s="189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1"/>
    </row>
    <row r="3" spans="2:38" ht="4.5" customHeight="1" thickBot="1"/>
    <row r="4" spans="2:38" ht="99" customHeight="1" thickBot="1">
      <c r="B4" s="192" t="s">
        <v>37</v>
      </c>
      <c r="C4" s="192" t="s">
        <v>38</v>
      </c>
      <c r="D4" s="194" t="s">
        <v>61</v>
      </c>
      <c r="E4" s="196" t="s">
        <v>63</v>
      </c>
      <c r="F4" s="194" t="s">
        <v>0</v>
      </c>
      <c r="G4" s="198" t="s">
        <v>1</v>
      </c>
      <c r="H4" s="198" t="s">
        <v>2</v>
      </c>
      <c r="I4" s="198" t="s">
        <v>3</v>
      </c>
      <c r="J4" s="200" t="s">
        <v>4</v>
      </c>
      <c r="K4" s="201" t="s">
        <v>5</v>
      </c>
      <c r="L4" s="187"/>
      <c r="M4" s="187" t="s">
        <v>6</v>
      </c>
      <c r="N4" s="187"/>
      <c r="O4" s="187" t="s">
        <v>7</v>
      </c>
      <c r="P4" s="187"/>
      <c r="Q4" s="187" t="s">
        <v>8</v>
      </c>
      <c r="R4" s="187"/>
      <c r="S4" s="187" t="s">
        <v>9</v>
      </c>
      <c r="T4" s="187"/>
      <c r="U4" s="187" t="s">
        <v>10</v>
      </c>
      <c r="V4" s="187"/>
      <c r="W4" s="202" t="s">
        <v>59</v>
      </c>
      <c r="X4" s="187"/>
      <c r="Y4" s="187" t="s">
        <v>11</v>
      </c>
      <c r="Z4" s="187"/>
      <c r="AA4" s="187" t="s">
        <v>12</v>
      </c>
      <c r="AB4" s="187"/>
      <c r="AC4" s="187" t="s">
        <v>13</v>
      </c>
      <c r="AD4" s="187"/>
      <c r="AE4" s="187" t="s">
        <v>14</v>
      </c>
      <c r="AF4" s="187"/>
      <c r="AG4" s="202" t="s">
        <v>127</v>
      </c>
      <c r="AH4" s="187"/>
      <c r="AI4" s="202" t="s">
        <v>130</v>
      </c>
      <c r="AJ4" s="187"/>
      <c r="AK4" s="202" t="s">
        <v>64</v>
      </c>
      <c r="AL4" s="203"/>
    </row>
    <row r="5" spans="2:38" ht="56.25" thickBot="1">
      <c r="B5" s="193"/>
      <c r="C5" s="193"/>
      <c r="D5" s="195"/>
      <c r="E5" s="197"/>
      <c r="F5" s="195"/>
      <c r="G5" s="199"/>
      <c r="H5" s="199"/>
      <c r="I5" s="199"/>
      <c r="J5" s="197"/>
      <c r="K5" s="24" t="s">
        <v>16</v>
      </c>
      <c r="L5" s="22" t="s">
        <v>15</v>
      </c>
      <c r="M5" s="22" t="s">
        <v>16</v>
      </c>
      <c r="N5" s="22" t="s">
        <v>15</v>
      </c>
      <c r="O5" s="22" t="s">
        <v>16</v>
      </c>
      <c r="P5" s="22" t="s">
        <v>15</v>
      </c>
      <c r="Q5" s="22" t="s">
        <v>16</v>
      </c>
      <c r="R5" s="22" t="s">
        <v>15</v>
      </c>
      <c r="S5" s="22" t="s">
        <v>16</v>
      </c>
      <c r="T5" s="22" t="s">
        <v>15</v>
      </c>
      <c r="U5" s="22" t="s">
        <v>16</v>
      </c>
      <c r="V5" s="22" t="s">
        <v>15</v>
      </c>
      <c r="W5" s="22" t="s">
        <v>16</v>
      </c>
      <c r="X5" s="22" t="s">
        <v>15</v>
      </c>
      <c r="Y5" s="22" t="s">
        <v>16</v>
      </c>
      <c r="Z5" s="22" t="s">
        <v>15</v>
      </c>
      <c r="AA5" s="22" t="s">
        <v>16</v>
      </c>
      <c r="AB5" s="22" t="s">
        <v>15</v>
      </c>
      <c r="AC5" s="22" t="s">
        <v>16</v>
      </c>
      <c r="AD5" s="22" t="s">
        <v>15</v>
      </c>
      <c r="AE5" s="22" t="s">
        <v>16</v>
      </c>
      <c r="AF5" s="22" t="s">
        <v>15</v>
      </c>
      <c r="AG5" s="22" t="s">
        <v>16</v>
      </c>
      <c r="AH5" s="22" t="s">
        <v>15</v>
      </c>
      <c r="AI5" s="22" t="s">
        <v>16</v>
      </c>
      <c r="AJ5" s="22" t="s">
        <v>15</v>
      </c>
      <c r="AK5" s="22" t="s">
        <v>16</v>
      </c>
      <c r="AL5" s="23" t="s">
        <v>15</v>
      </c>
    </row>
    <row r="6" spans="2:38" s="62" customFormat="1" ht="15" customHeight="1">
      <c r="B6" s="204" t="s">
        <v>176</v>
      </c>
      <c r="C6" s="204" t="s">
        <v>66</v>
      </c>
      <c r="D6" s="30">
        <v>29</v>
      </c>
      <c r="E6" s="48">
        <v>24</v>
      </c>
      <c r="F6" s="30" t="s">
        <v>152</v>
      </c>
      <c r="G6" s="31">
        <v>23</v>
      </c>
      <c r="H6" s="31">
        <v>0</v>
      </c>
      <c r="I6" s="31">
        <v>23</v>
      </c>
      <c r="J6" s="32">
        <v>0</v>
      </c>
      <c r="K6" s="33">
        <v>11</v>
      </c>
      <c r="L6" s="34">
        <v>0.47826086956521702</v>
      </c>
      <c r="M6" s="31">
        <v>8</v>
      </c>
      <c r="N6" s="34">
        <v>0.34782608695652101</v>
      </c>
      <c r="O6" s="31">
        <v>3</v>
      </c>
      <c r="P6" s="34">
        <v>0.13043478260869501</v>
      </c>
      <c r="Q6" s="31">
        <v>2</v>
      </c>
      <c r="R6" s="34">
        <v>8.6956521739130002E-2</v>
      </c>
      <c r="S6" s="31">
        <v>2</v>
      </c>
      <c r="T6" s="34">
        <v>8.6956521739130002E-2</v>
      </c>
      <c r="U6" s="31">
        <v>0</v>
      </c>
      <c r="V6" s="34">
        <v>0</v>
      </c>
      <c r="W6" s="35">
        <v>11</v>
      </c>
      <c r="X6" s="51">
        <v>0.47826086956521702</v>
      </c>
      <c r="Y6" s="31"/>
      <c r="Z6" s="34"/>
      <c r="AA6" s="31"/>
      <c r="AB6" s="34"/>
      <c r="AC6" s="31">
        <v>13</v>
      </c>
      <c r="AD6" s="34">
        <v>0.56521739130434701</v>
      </c>
      <c r="AE6" s="31"/>
      <c r="AF6" s="34"/>
      <c r="AG6" s="31"/>
      <c r="AH6" s="34"/>
      <c r="AI6" s="31"/>
      <c r="AJ6" s="34"/>
      <c r="AK6" s="31"/>
      <c r="AL6" s="32"/>
    </row>
    <row r="7" spans="2:38" s="62" customFormat="1" ht="15.75" thickBot="1">
      <c r="B7" s="205"/>
      <c r="C7" s="206"/>
      <c r="D7" s="42">
        <v>29</v>
      </c>
      <c r="E7" s="50">
        <v>24</v>
      </c>
      <c r="F7" s="42" t="s">
        <v>159</v>
      </c>
      <c r="G7" s="43">
        <v>24</v>
      </c>
      <c r="H7" s="43">
        <v>0</v>
      </c>
      <c r="I7" s="43">
        <v>24</v>
      </c>
      <c r="J7" s="44">
        <v>0</v>
      </c>
      <c r="K7" s="45">
        <v>10</v>
      </c>
      <c r="L7" s="46">
        <v>0.41666666666666602</v>
      </c>
      <c r="M7" s="43">
        <v>9</v>
      </c>
      <c r="N7" s="46">
        <v>0.375</v>
      </c>
      <c r="O7" s="43">
        <v>7</v>
      </c>
      <c r="P7" s="46">
        <v>0.29166666666666602</v>
      </c>
      <c r="Q7" s="43">
        <v>2</v>
      </c>
      <c r="R7" s="46">
        <v>8.3333333333332996E-2</v>
      </c>
      <c r="S7" s="43">
        <v>9</v>
      </c>
      <c r="T7" s="46">
        <v>0.375</v>
      </c>
      <c r="U7" s="43">
        <v>9</v>
      </c>
      <c r="V7" s="46">
        <v>0.375</v>
      </c>
      <c r="W7" s="47">
        <v>9</v>
      </c>
      <c r="X7" s="52">
        <v>0.375</v>
      </c>
      <c r="Y7" s="43"/>
      <c r="Z7" s="46"/>
      <c r="AA7" s="43"/>
      <c r="AB7" s="46"/>
      <c r="AC7" s="43">
        <v>10</v>
      </c>
      <c r="AD7" s="46">
        <v>0.41666666666666602</v>
      </c>
      <c r="AE7" s="43"/>
      <c r="AF7" s="46"/>
      <c r="AG7" s="43"/>
      <c r="AH7" s="46"/>
      <c r="AI7" s="43"/>
      <c r="AJ7" s="46"/>
      <c r="AK7" s="43"/>
      <c r="AL7" s="44"/>
    </row>
    <row r="8" spans="2:38" s="62" customFormat="1" ht="15" customHeight="1">
      <c r="B8" s="205"/>
      <c r="C8" s="204" t="s">
        <v>158</v>
      </c>
      <c r="D8" s="30">
        <v>29</v>
      </c>
      <c r="E8" s="48">
        <v>24</v>
      </c>
      <c r="F8" s="30" t="s">
        <v>160</v>
      </c>
      <c r="G8" s="31">
        <v>24</v>
      </c>
      <c r="H8" s="31">
        <v>0</v>
      </c>
      <c r="I8" s="31">
        <v>24</v>
      </c>
      <c r="J8" s="32">
        <v>0</v>
      </c>
      <c r="K8" s="33">
        <v>14</v>
      </c>
      <c r="L8" s="34">
        <v>0.58333333333333304</v>
      </c>
      <c r="M8" s="31">
        <v>6</v>
      </c>
      <c r="N8" s="34">
        <v>0.25</v>
      </c>
      <c r="O8" s="31">
        <v>5</v>
      </c>
      <c r="P8" s="34">
        <v>0.20833333333333301</v>
      </c>
      <c r="Q8" s="31">
        <v>4</v>
      </c>
      <c r="R8" s="34">
        <v>0.16666666666666599</v>
      </c>
      <c r="S8" s="31">
        <v>12</v>
      </c>
      <c r="T8" s="34">
        <v>0.5</v>
      </c>
      <c r="U8" s="31">
        <v>4</v>
      </c>
      <c r="V8" s="34">
        <v>0.16666666666666599</v>
      </c>
      <c r="W8" s="35">
        <v>12</v>
      </c>
      <c r="X8" s="51">
        <v>0.5</v>
      </c>
      <c r="Y8" s="31"/>
      <c r="Z8" s="34"/>
      <c r="AA8" s="31"/>
      <c r="AB8" s="34"/>
      <c r="AC8" s="31">
        <v>10</v>
      </c>
      <c r="AD8" s="34">
        <v>0.41666666666666602</v>
      </c>
      <c r="AE8" s="31"/>
      <c r="AF8" s="34"/>
      <c r="AG8" s="31"/>
      <c r="AH8" s="34"/>
      <c r="AI8" s="31"/>
      <c r="AJ8" s="34"/>
      <c r="AK8" s="31"/>
      <c r="AL8" s="32"/>
    </row>
    <row r="9" spans="2:38" s="62" customFormat="1">
      <c r="B9" s="205"/>
      <c r="C9" s="205"/>
      <c r="D9" s="36">
        <v>29</v>
      </c>
      <c r="E9" s="49">
        <v>26</v>
      </c>
      <c r="F9" s="36" t="s">
        <v>156</v>
      </c>
      <c r="G9" s="37">
        <v>17</v>
      </c>
      <c r="H9" s="37">
        <v>0</v>
      </c>
      <c r="I9" s="37">
        <v>17</v>
      </c>
      <c r="J9" s="38">
        <v>0</v>
      </c>
      <c r="K9" s="39">
        <v>7</v>
      </c>
      <c r="L9" s="40">
        <v>0.41176470588235198</v>
      </c>
      <c r="M9" s="37"/>
      <c r="N9" s="40"/>
      <c r="O9" s="37">
        <v>0</v>
      </c>
      <c r="P9" s="40">
        <v>0</v>
      </c>
      <c r="Q9" s="37">
        <v>0</v>
      </c>
      <c r="R9" s="40">
        <v>0</v>
      </c>
      <c r="S9" s="37">
        <v>0</v>
      </c>
      <c r="T9" s="40">
        <v>0</v>
      </c>
      <c r="U9" s="37">
        <v>0</v>
      </c>
      <c r="V9" s="40">
        <v>0</v>
      </c>
      <c r="W9" s="41">
        <v>5</v>
      </c>
      <c r="X9" s="53">
        <v>0.29411764705882298</v>
      </c>
      <c r="Y9" s="37"/>
      <c r="Z9" s="40"/>
      <c r="AA9" s="37"/>
      <c r="AB9" s="40"/>
      <c r="AC9" s="37">
        <v>5</v>
      </c>
      <c r="AD9" s="40">
        <v>0.29411764705882298</v>
      </c>
      <c r="AE9" s="37"/>
      <c r="AF9" s="40"/>
      <c r="AG9" s="37">
        <v>7</v>
      </c>
      <c r="AH9" s="40">
        <v>0.41176470588235198</v>
      </c>
      <c r="AI9" s="37">
        <v>7</v>
      </c>
      <c r="AJ9" s="40">
        <v>0.41176470588235198</v>
      </c>
      <c r="AK9" s="37"/>
      <c r="AL9" s="38"/>
    </row>
    <row r="10" spans="2:38" s="62" customFormat="1">
      <c r="B10" s="205"/>
      <c r="C10" s="205"/>
      <c r="D10" s="36">
        <v>29</v>
      </c>
      <c r="E10" s="49">
        <v>26</v>
      </c>
      <c r="F10" s="36" t="s">
        <v>167</v>
      </c>
      <c r="G10" s="37">
        <v>16</v>
      </c>
      <c r="H10" s="37">
        <v>0</v>
      </c>
      <c r="I10" s="37">
        <v>16</v>
      </c>
      <c r="J10" s="38">
        <v>0</v>
      </c>
      <c r="K10" s="39">
        <v>1</v>
      </c>
      <c r="L10" s="40">
        <v>6.25E-2</v>
      </c>
      <c r="M10" s="37"/>
      <c r="N10" s="40"/>
      <c r="O10" s="37">
        <v>2</v>
      </c>
      <c r="P10" s="40">
        <v>0.125</v>
      </c>
      <c r="Q10" s="37">
        <v>2</v>
      </c>
      <c r="R10" s="40">
        <v>0.125</v>
      </c>
      <c r="S10" s="37">
        <v>2</v>
      </c>
      <c r="T10" s="40">
        <v>0.125</v>
      </c>
      <c r="U10" s="37">
        <v>2</v>
      </c>
      <c r="V10" s="40">
        <v>0.125</v>
      </c>
      <c r="W10" s="41">
        <v>3</v>
      </c>
      <c r="X10" s="53">
        <v>0.1875</v>
      </c>
      <c r="Y10" s="37"/>
      <c r="Z10" s="40"/>
      <c r="AA10" s="37"/>
      <c r="AB10" s="40"/>
      <c r="AC10" s="37">
        <v>2</v>
      </c>
      <c r="AD10" s="40">
        <v>0.125</v>
      </c>
      <c r="AE10" s="37"/>
      <c r="AF10" s="40"/>
      <c r="AG10" s="37">
        <v>7</v>
      </c>
      <c r="AH10" s="40">
        <v>0.4375</v>
      </c>
      <c r="AI10" s="37">
        <v>3</v>
      </c>
      <c r="AJ10" s="40">
        <v>0.1875</v>
      </c>
      <c r="AK10" s="37"/>
      <c r="AL10" s="38"/>
    </row>
    <row r="11" spans="2:38" s="62" customFormat="1" ht="15.75" thickBot="1">
      <c r="B11" s="205"/>
      <c r="C11" s="206"/>
      <c r="D11" s="42">
        <v>29</v>
      </c>
      <c r="E11" s="50">
        <v>26</v>
      </c>
      <c r="F11" s="42" t="s">
        <v>168</v>
      </c>
      <c r="G11" s="43">
        <v>17</v>
      </c>
      <c r="H11" s="43">
        <v>0</v>
      </c>
      <c r="I11" s="43">
        <v>17</v>
      </c>
      <c r="J11" s="44">
        <v>0</v>
      </c>
      <c r="K11" s="45">
        <v>4</v>
      </c>
      <c r="L11" s="46">
        <v>0.23529411764705799</v>
      </c>
      <c r="M11" s="43"/>
      <c r="N11" s="46"/>
      <c r="O11" s="43">
        <v>0</v>
      </c>
      <c r="P11" s="46">
        <v>0</v>
      </c>
      <c r="Q11" s="43">
        <v>0</v>
      </c>
      <c r="R11" s="46">
        <v>0</v>
      </c>
      <c r="S11" s="43">
        <v>0</v>
      </c>
      <c r="T11" s="46">
        <v>0</v>
      </c>
      <c r="U11" s="43">
        <v>0</v>
      </c>
      <c r="V11" s="46">
        <v>0</v>
      </c>
      <c r="W11" s="47">
        <v>1</v>
      </c>
      <c r="X11" s="52">
        <v>5.8823529411763997E-2</v>
      </c>
      <c r="Y11" s="43"/>
      <c r="Z11" s="46"/>
      <c r="AA11" s="43"/>
      <c r="AB11" s="46"/>
      <c r="AC11" s="43">
        <v>0</v>
      </c>
      <c r="AD11" s="46">
        <v>0</v>
      </c>
      <c r="AE11" s="43"/>
      <c r="AF11" s="46"/>
      <c r="AG11" s="43">
        <v>3</v>
      </c>
      <c r="AH11" s="46">
        <v>0.17647058823529399</v>
      </c>
      <c r="AI11" s="43">
        <v>1</v>
      </c>
      <c r="AJ11" s="46">
        <v>5.8823529411763997E-2</v>
      </c>
      <c r="AK11" s="43"/>
      <c r="AL11" s="44"/>
    </row>
    <row r="12" spans="2:38" s="62" customFormat="1">
      <c r="B12" s="205"/>
      <c r="C12" s="204" t="s">
        <v>157</v>
      </c>
      <c r="D12" s="30">
        <v>29</v>
      </c>
      <c r="E12" s="48">
        <v>21</v>
      </c>
      <c r="F12" s="30" t="s">
        <v>146</v>
      </c>
      <c r="G12" s="31">
        <v>2</v>
      </c>
      <c r="H12" s="31">
        <v>0</v>
      </c>
      <c r="I12" s="31">
        <v>2</v>
      </c>
      <c r="J12" s="32">
        <v>0</v>
      </c>
      <c r="K12" s="33">
        <v>0</v>
      </c>
      <c r="L12" s="34">
        <v>0</v>
      </c>
      <c r="M12" s="31">
        <v>0</v>
      </c>
      <c r="N12" s="34">
        <v>0</v>
      </c>
      <c r="O12" s="31">
        <v>0</v>
      </c>
      <c r="P12" s="34">
        <v>0</v>
      </c>
      <c r="Q12" s="31">
        <v>0</v>
      </c>
      <c r="R12" s="34">
        <v>0</v>
      </c>
      <c r="S12" s="31">
        <v>0</v>
      </c>
      <c r="T12" s="34">
        <v>0</v>
      </c>
      <c r="U12" s="31">
        <v>0</v>
      </c>
      <c r="V12" s="34">
        <v>0</v>
      </c>
      <c r="W12" s="35">
        <v>0</v>
      </c>
      <c r="X12" s="51">
        <v>0</v>
      </c>
      <c r="Y12" s="31"/>
      <c r="Z12" s="34"/>
      <c r="AA12" s="31"/>
      <c r="AB12" s="34"/>
      <c r="AC12" s="31">
        <v>0</v>
      </c>
      <c r="AD12" s="34">
        <v>0</v>
      </c>
      <c r="AE12" s="31">
        <v>0</v>
      </c>
      <c r="AF12" s="34">
        <v>0</v>
      </c>
      <c r="AG12" s="31"/>
      <c r="AH12" s="34"/>
      <c r="AI12" s="31"/>
      <c r="AJ12" s="34"/>
      <c r="AK12" s="31"/>
      <c r="AL12" s="32"/>
    </row>
    <row r="13" spans="2:38" s="62" customFormat="1">
      <c r="B13" s="205"/>
      <c r="C13" s="205"/>
      <c r="D13" s="55">
        <v>29</v>
      </c>
      <c r="E13" s="54">
        <v>22</v>
      </c>
      <c r="F13" s="55" t="s">
        <v>147</v>
      </c>
      <c r="G13" s="56">
        <v>5</v>
      </c>
      <c r="H13" s="56">
        <v>0</v>
      </c>
      <c r="I13" s="56">
        <v>5</v>
      </c>
      <c r="J13" s="57">
        <v>0</v>
      </c>
      <c r="K13" s="58">
        <v>0</v>
      </c>
      <c r="L13" s="59">
        <v>0</v>
      </c>
      <c r="M13" s="56">
        <v>0</v>
      </c>
      <c r="N13" s="59">
        <v>0</v>
      </c>
      <c r="O13" s="56">
        <v>0</v>
      </c>
      <c r="P13" s="59">
        <v>0</v>
      </c>
      <c r="Q13" s="56">
        <v>0</v>
      </c>
      <c r="R13" s="59">
        <v>0</v>
      </c>
      <c r="S13" s="56">
        <v>0</v>
      </c>
      <c r="T13" s="59">
        <v>0</v>
      </c>
      <c r="U13" s="56">
        <v>0</v>
      </c>
      <c r="V13" s="59">
        <v>0</v>
      </c>
      <c r="W13" s="60">
        <v>0</v>
      </c>
      <c r="X13" s="61">
        <v>0</v>
      </c>
      <c r="Y13" s="56"/>
      <c r="Z13" s="59"/>
      <c r="AA13" s="56"/>
      <c r="AB13" s="59"/>
      <c r="AC13" s="56">
        <v>0</v>
      </c>
      <c r="AD13" s="59">
        <v>0</v>
      </c>
      <c r="AE13" s="56">
        <v>0</v>
      </c>
      <c r="AF13" s="59">
        <v>0</v>
      </c>
      <c r="AG13" s="56"/>
      <c r="AH13" s="59"/>
      <c r="AI13" s="56"/>
      <c r="AJ13" s="59"/>
      <c r="AK13" s="56"/>
      <c r="AL13" s="57"/>
    </row>
    <row r="14" spans="2:38" s="62" customFormat="1">
      <c r="B14" s="205"/>
      <c r="C14" s="205"/>
      <c r="D14" s="36">
        <v>29</v>
      </c>
      <c r="E14" s="49">
        <v>23</v>
      </c>
      <c r="F14" s="36" t="s">
        <v>148</v>
      </c>
      <c r="G14" s="37">
        <v>35</v>
      </c>
      <c r="H14" s="37">
        <v>0</v>
      </c>
      <c r="I14" s="37">
        <v>35</v>
      </c>
      <c r="J14" s="38">
        <v>0</v>
      </c>
      <c r="K14" s="39">
        <v>0</v>
      </c>
      <c r="L14" s="40">
        <v>0</v>
      </c>
      <c r="M14" s="37">
        <v>0</v>
      </c>
      <c r="N14" s="40">
        <v>0</v>
      </c>
      <c r="O14" s="37">
        <v>0</v>
      </c>
      <c r="P14" s="40">
        <v>0</v>
      </c>
      <c r="Q14" s="37">
        <v>0</v>
      </c>
      <c r="R14" s="40">
        <v>0</v>
      </c>
      <c r="S14" s="37">
        <v>0</v>
      </c>
      <c r="T14" s="40">
        <v>0</v>
      </c>
      <c r="U14" s="37">
        <v>0</v>
      </c>
      <c r="V14" s="40">
        <v>0</v>
      </c>
      <c r="W14" s="41">
        <v>0</v>
      </c>
      <c r="X14" s="53">
        <v>0</v>
      </c>
      <c r="Y14" s="37"/>
      <c r="Z14" s="40"/>
      <c r="AA14" s="37"/>
      <c r="AB14" s="40"/>
      <c r="AC14" s="37">
        <v>0</v>
      </c>
      <c r="AD14" s="40">
        <v>0</v>
      </c>
      <c r="AE14" s="37">
        <v>0</v>
      </c>
      <c r="AF14" s="40">
        <v>0</v>
      </c>
      <c r="AG14" s="37"/>
      <c r="AH14" s="40"/>
      <c r="AI14" s="37"/>
      <c r="AJ14" s="40"/>
      <c r="AK14" s="37"/>
      <c r="AL14" s="38"/>
    </row>
    <row r="15" spans="2:38" s="62" customFormat="1">
      <c r="B15" s="205"/>
      <c r="C15" s="205"/>
      <c r="D15" s="36">
        <v>29</v>
      </c>
      <c r="E15" s="49">
        <v>23</v>
      </c>
      <c r="F15" s="36" t="s">
        <v>149</v>
      </c>
      <c r="G15" s="37">
        <v>41</v>
      </c>
      <c r="H15" s="37">
        <v>0</v>
      </c>
      <c r="I15" s="37">
        <v>41</v>
      </c>
      <c r="J15" s="38">
        <v>0</v>
      </c>
      <c r="K15" s="39">
        <v>0</v>
      </c>
      <c r="L15" s="40">
        <v>0</v>
      </c>
      <c r="M15" s="37">
        <v>0</v>
      </c>
      <c r="N15" s="40">
        <v>0</v>
      </c>
      <c r="O15" s="37">
        <v>0</v>
      </c>
      <c r="P15" s="40">
        <v>0</v>
      </c>
      <c r="Q15" s="37">
        <v>0</v>
      </c>
      <c r="R15" s="40">
        <v>0</v>
      </c>
      <c r="S15" s="37">
        <v>0</v>
      </c>
      <c r="T15" s="40">
        <v>0</v>
      </c>
      <c r="U15" s="37">
        <v>0</v>
      </c>
      <c r="V15" s="40">
        <v>0</v>
      </c>
      <c r="W15" s="41">
        <v>0</v>
      </c>
      <c r="X15" s="53">
        <v>0</v>
      </c>
      <c r="Y15" s="37"/>
      <c r="Z15" s="40"/>
      <c r="AA15" s="37"/>
      <c r="AB15" s="40"/>
      <c r="AC15" s="37">
        <v>0</v>
      </c>
      <c r="AD15" s="40">
        <v>0</v>
      </c>
      <c r="AE15" s="37">
        <v>0</v>
      </c>
      <c r="AF15" s="40">
        <v>0</v>
      </c>
      <c r="AG15" s="37"/>
      <c r="AH15" s="40"/>
      <c r="AI15" s="37"/>
      <c r="AJ15" s="40"/>
      <c r="AK15" s="37"/>
      <c r="AL15" s="38"/>
    </row>
    <row r="16" spans="2:38" s="62" customFormat="1">
      <c r="B16" s="205"/>
      <c r="C16" s="205"/>
      <c r="D16" s="36">
        <v>29</v>
      </c>
      <c r="E16" s="49">
        <v>24</v>
      </c>
      <c r="F16" s="36" t="s">
        <v>150</v>
      </c>
      <c r="G16" s="37">
        <v>43</v>
      </c>
      <c r="H16" s="37">
        <v>0</v>
      </c>
      <c r="I16" s="37">
        <v>43</v>
      </c>
      <c r="J16" s="38">
        <v>0</v>
      </c>
      <c r="K16" s="39">
        <v>0</v>
      </c>
      <c r="L16" s="40">
        <v>0</v>
      </c>
      <c r="M16" s="37">
        <v>0</v>
      </c>
      <c r="N16" s="40">
        <v>0</v>
      </c>
      <c r="O16" s="37">
        <v>0</v>
      </c>
      <c r="P16" s="40">
        <v>0</v>
      </c>
      <c r="Q16" s="37">
        <v>0</v>
      </c>
      <c r="R16" s="40">
        <v>0</v>
      </c>
      <c r="S16" s="37">
        <v>0</v>
      </c>
      <c r="T16" s="40">
        <v>0</v>
      </c>
      <c r="U16" s="37">
        <v>0</v>
      </c>
      <c r="V16" s="40">
        <v>0</v>
      </c>
      <c r="W16" s="41">
        <v>0</v>
      </c>
      <c r="X16" s="53">
        <v>0</v>
      </c>
      <c r="Y16" s="37"/>
      <c r="Z16" s="40"/>
      <c r="AA16" s="37"/>
      <c r="AB16" s="40"/>
      <c r="AC16" s="37">
        <v>0</v>
      </c>
      <c r="AD16" s="40">
        <v>0</v>
      </c>
      <c r="AE16" s="37">
        <v>0</v>
      </c>
      <c r="AF16" s="40">
        <v>0</v>
      </c>
      <c r="AG16" s="37"/>
      <c r="AH16" s="40"/>
      <c r="AI16" s="37"/>
      <c r="AJ16" s="40"/>
      <c r="AK16" s="37"/>
      <c r="AL16" s="38"/>
    </row>
    <row r="17" spans="2:38" s="62" customFormat="1">
      <c r="B17" s="205"/>
      <c r="C17" s="205"/>
      <c r="D17" s="36">
        <v>29</v>
      </c>
      <c r="E17" s="49">
        <v>24</v>
      </c>
      <c r="F17" s="36" t="s">
        <v>151</v>
      </c>
      <c r="G17" s="37">
        <v>45</v>
      </c>
      <c r="H17" s="37">
        <v>0</v>
      </c>
      <c r="I17" s="37">
        <v>45</v>
      </c>
      <c r="J17" s="38">
        <v>0</v>
      </c>
      <c r="K17" s="39">
        <v>0</v>
      </c>
      <c r="L17" s="40">
        <v>0</v>
      </c>
      <c r="M17" s="37">
        <v>0</v>
      </c>
      <c r="N17" s="40">
        <v>0</v>
      </c>
      <c r="O17" s="37">
        <v>0</v>
      </c>
      <c r="P17" s="40">
        <v>0</v>
      </c>
      <c r="Q17" s="37">
        <v>0</v>
      </c>
      <c r="R17" s="40">
        <v>0</v>
      </c>
      <c r="S17" s="37">
        <v>0</v>
      </c>
      <c r="T17" s="40">
        <v>0</v>
      </c>
      <c r="U17" s="37">
        <v>0</v>
      </c>
      <c r="V17" s="40">
        <v>0</v>
      </c>
      <c r="W17" s="41">
        <v>0</v>
      </c>
      <c r="X17" s="53">
        <v>0</v>
      </c>
      <c r="Y17" s="37"/>
      <c r="Z17" s="40"/>
      <c r="AA17" s="37"/>
      <c r="AB17" s="40"/>
      <c r="AC17" s="37">
        <v>0</v>
      </c>
      <c r="AD17" s="40">
        <v>0</v>
      </c>
      <c r="AE17" s="37">
        <v>0</v>
      </c>
      <c r="AF17" s="40">
        <v>0</v>
      </c>
      <c r="AG17" s="37"/>
      <c r="AH17" s="40"/>
      <c r="AI17" s="37"/>
      <c r="AJ17" s="40"/>
      <c r="AK17" s="37"/>
      <c r="AL17" s="38"/>
    </row>
    <row r="18" spans="2:38" s="62" customFormat="1">
      <c r="B18" s="205"/>
      <c r="C18" s="205"/>
      <c r="D18" s="36">
        <v>29</v>
      </c>
      <c r="E18" s="49">
        <v>25</v>
      </c>
      <c r="F18" s="36" t="s">
        <v>153</v>
      </c>
      <c r="G18" s="37">
        <v>30</v>
      </c>
      <c r="H18" s="37">
        <v>29</v>
      </c>
      <c r="I18" s="37">
        <v>1</v>
      </c>
      <c r="J18" s="38">
        <v>0.96666666666666601</v>
      </c>
      <c r="K18" s="39">
        <v>0</v>
      </c>
      <c r="L18" s="40">
        <v>0</v>
      </c>
      <c r="M18" s="37"/>
      <c r="N18" s="40"/>
      <c r="O18" s="37">
        <v>0</v>
      </c>
      <c r="P18" s="40">
        <v>0</v>
      </c>
      <c r="Q18" s="37">
        <v>0</v>
      </c>
      <c r="R18" s="40">
        <v>0</v>
      </c>
      <c r="S18" s="37">
        <v>0</v>
      </c>
      <c r="T18" s="40">
        <v>0</v>
      </c>
      <c r="U18" s="37">
        <v>0</v>
      </c>
      <c r="V18" s="40">
        <v>0</v>
      </c>
      <c r="W18" s="41">
        <v>0</v>
      </c>
      <c r="X18" s="53">
        <v>0</v>
      </c>
      <c r="Y18" s="37"/>
      <c r="Z18" s="40"/>
      <c r="AA18" s="37"/>
      <c r="AB18" s="40"/>
      <c r="AC18" s="37">
        <v>0</v>
      </c>
      <c r="AD18" s="40">
        <v>0</v>
      </c>
      <c r="AE18" s="37">
        <v>0</v>
      </c>
      <c r="AF18" s="40">
        <v>0</v>
      </c>
      <c r="AG18" s="37">
        <v>0</v>
      </c>
      <c r="AH18" s="40">
        <v>0</v>
      </c>
      <c r="AI18" s="37">
        <v>0</v>
      </c>
      <c r="AJ18" s="40">
        <v>0</v>
      </c>
      <c r="AK18" s="37"/>
      <c r="AL18" s="38"/>
    </row>
    <row r="19" spans="2:38" s="62" customFormat="1">
      <c r="B19" s="205"/>
      <c r="C19" s="205"/>
      <c r="D19" s="36">
        <v>29</v>
      </c>
      <c r="E19" s="49">
        <v>25</v>
      </c>
      <c r="F19" s="36" t="s">
        <v>154</v>
      </c>
      <c r="G19" s="37">
        <v>25</v>
      </c>
      <c r="H19" s="37">
        <v>23</v>
      </c>
      <c r="I19" s="37">
        <v>2</v>
      </c>
      <c r="J19" s="38">
        <v>0.92</v>
      </c>
      <c r="K19" s="39">
        <v>0</v>
      </c>
      <c r="L19" s="40">
        <v>0</v>
      </c>
      <c r="M19" s="37"/>
      <c r="N19" s="40"/>
      <c r="O19" s="37">
        <v>0</v>
      </c>
      <c r="P19" s="40">
        <v>0</v>
      </c>
      <c r="Q19" s="37">
        <v>0</v>
      </c>
      <c r="R19" s="40">
        <v>0</v>
      </c>
      <c r="S19" s="37">
        <v>0</v>
      </c>
      <c r="T19" s="40">
        <v>0</v>
      </c>
      <c r="U19" s="37">
        <v>0</v>
      </c>
      <c r="V19" s="40">
        <v>0</v>
      </c>
      <c r="W19" s="41">
        <v>0</v>
      </c>
      <c r="X19" s="53">
        <v>0</v>
      </c>
      <c r="Y19" s="37"/>
      <c r="Z19" s="40"/>
      <c r="AA19" s="37"/>
      <c r="AB19" s="40"/>
      <c r="AC19" s="37">
        <v>0</v>
      </c>
      <c r="AD19" s="40">
        <v>0</v>
      </c>
      <c r="AE19" s="37">
        <v>0</v>
      </c>
      <c r="AF19" s="40">
        <v>0</v>
      </c>
      <c r="AG19" s="37">
        <v>0</v>
      </c>
      <c r="AH19" s="40">
        <v>0</v>
      </c>
      <c r="AI19" s="37">
        <v>0</v>
      </c>
      <c r="AJ19" s="40">
        <v>0</v>
      </c>
      <c r="AK19" s="37"/>
      <c r="AL19" s="38"/>
    </row>
    <row r="20" spans="2:38" s="62" customFormat="1" ht="15.75" thickBot="1">
      <c r="B20" s="206"/>
      <c r="C20" s="206"/>
      <c r="D20" s="42">
        <v>29</v>
      </c>
      <c r="E20" s="50">
        <v>26</v>
      </c>
      <c r="F20" s="42" t="s">
        <v>155</v>
      </c>
      <c r="G20" s="43">
        <v>9</v>
      </c>
      <c r="H20" s="43">
        <v>1</v>
      </c>
      <c r="I20" s="43">
        <v>8</v>
      </c>
      <c r="J20" s="44">
        <v>0.11111111111111099</v>
      </c>
      <c r="K20" s="45">
        <v>0</v>
      </c>
      <c r="L20" s="46">
        <v>0</v>
      </c>
      <c r="M20" s="43"/>
      <c r="N20" s="46"/>
      <c r="O20" s="43">
        <v>0</v>
      </c>
      <c r="P20" s="46">
        <v>0</v>
      </c>
      <c r="Q20" s="43">
        <v>0</v>
      </c>
      <c r="R20" s="46">
        <v>0</v>
      </c>
      <c r="S20" s="43">
        <v>0</v>
      </c>
      <c r="T20" s="46">
        <v>0</v>
      </c>
      <c r="U20" s="43">
        <v>0</v>
      </c>
      <c r="V20" s="46">
        <v>0</v>
      </c>
      <c r="W20" s="47">
        <v>0</v>
      </c>
      <c r="X20" s="52">
        <v>0</v>
      </c>
      <c r="Y20" s="43"/>
      <c r="Z20" s="46"/>
      <c r="AA20" s="43"/>
      <c r="AB20" s="46"/>
      <c r="AC20" s="43">
        <v>0</v>
      </c>
      <c r="AD20" s="46">
        <v>0</v>
      </c>
      <c r="AE20" s="43">
        <v>0</v>
      </c>
      <c r="AF20" s="46">
        <v>0</v>
      </c>
      <c r="AG20" s="43">
        <v>0</v>
      </c>
      <c r="AH20" s="46">
        <v>0</v>
      </c>
      <c r="AI20" s="43">
        <v>0</v>
      </c>
      <c r="AJ20" s="46">
        <v>0</v>
      </c>
      <c r="AK20" s="43"/>
      <c r="AL20" s="44"/>
    </row>
    <row r="21" spans="2:38" ht="15.75" thickBot="1">
      <c r="B21" s="209" t="s">
        <v>67</v>
      </c>
      <c r="C21" s="210"/>
      <c r="D21" s="210"/>
      <c r="E21" s="211"/>
      <c r="F21" s="11"/>
      <c r="G21" s="12">
        <f>SUM(G6:G20)</f>
        <v>356</v>
      </c>
      <c r="H21" s="13">
        <f>SUM(H6:H20)</f>
        <v>53</v>
      </c>
      <c r="I21" s="13">
        <f>SUBTOTAL(9,I6:I20)</f>
        <v>303</v>
      </c>
      <c r="J21" s="14">
        <f>H21/G21</f>
        <v>0.14887640449438203</v>
      </c>
      <c r="K21" s="11">
        <f>SUM(K6:K20)</f>
        <v>47</v>
      </c>
      <c r="L21" s="15">
        <f>K21/(SUMIFS($I$6:$I$20,K6:K20,"&gt;=0"))</f>
        <v>0.15511551155115511</v>
      </c>
      <c r="M21" s="13">
        <f>SUM(M6:M20)</f>
        <v>23</v>
      </c>
      <c r="N21" s="15">
        <f>M21/(SUMIFS($I$6:$I$20,M6:M20,"&gt;=0"))</f>
        <v>9.5041322314049589E-2</v>
      </c>
      <c r="O21" s="13">
        <f>SUM(O6:O20)</f>
        <v>17</v>
      </c>
      <c r="P21" s="15">
        <f>O21/(SUMIFS($I$6:$I$20,O6:O20,"&gt;=0"))</f>
        <v>5.6105610561056105E-2</v>
      </c>
      <c r="Q21" s="13">
        <f>SUM(Q6:Q20)</f>
        <v>10</v>
      </c>
      <c r="R21" s="16">
        <f>Q21/(SUMIFS($I$6:$I$20,Q6:Q20,"&gt;=0"))</f>
        <v>3.3003300330033E-2</v>
      </c>
      <c r="S21" s="13">
        <f>SUM(S6:S20)</f>
        <v>25</v>
      </c>
      <c r="T21" s="15">
        <f>S21/(SUMIFS($I$6:$I$20,S6:S20,"&gt;=0"))</f>
        <v>8.2508250825082508E-2</v>
      </c>
      <c r="U21" s="13">
        <f>SUM(U6:U20)</f>
        <v>15</v>
      </c>
      <c r="V21" s="15">
        <f>U21/(SUMIFS($I$6:$I$20,U6:U20,"&gt;=0"))</f>
        <v>4.9504950495049507E-2</v>
      </c>
      <c r="W21" s="13">
        <f>SUM(W6:W20)</f>
        <v>41</v>
      </c>
      <c r="X21" s="15">
        <f>W21/(SUMIFS($I$6:$I$20,W6:W20,"&gt;=0"))</f>
        <v>0.13531353135313531</v>
      </c>
      <c r="Y21" s="13">
        <f>SUM(Y6:Y20)</f>
        <v>0</v>
      </c>
      <c r="Z21" s="15" t="e">
        <f>Y21/(SUMIFS($I$6:$I$20,Y6:Y20,"&gt;=0"))</f>
        <v>#DIV/0!</v>
      </c>
      <c r="AA21" s="13">
        <f>SUM(AA6:AA20)</f>
        <v>0</v>
      </c>
      <c r="AB21" s="15" t="e">
        <f>AA21/(SUMIFS($I$6:$I$20,AA6:AA20,"&gt;=0"))</f>
        <v>#DIV/0!</v>
      </c>
      <c r="AC21" s="13">
        <f>SUM(AC6:AC20)</f>
        <v>40</v>
      </c>
      <c r="AD21" s="15">
        <f>AC21/(SUMIFS($I$6:$I$20,AC6:AC20,"&gt;=0"))</f>
        <v>0.132013201320132</v>
      </c>
      <c r="AE21" s="13">
        <f>SUM(AE6:AE20)</f>
        <v>0</v>
      </c>
      <c r="AF21" s="15">
        <f>AE21/(SUMIFS($I$6:$I$20,AE6:AE20,"&gt;=0"))</f>
        <v>0</v>
      </c>
      <c r="AG21" s="13">
        <f>SUM(AG6:AG20)</f>
        <v>17</v>
      </c>
      <c r="AH21" s="15">
        <f>AG21/(SUMIFS($I$6:$I$20,AG6:AG20,"&gt;=0"))</f>
        <v>0.27868852459016391</v>
      </c>
      <c r="AI21" s="13">
        <f>SUM(AI6:AI20)</f>
        <v>11</v>
      </c>
      <c r="AJ21" s="15">
        <f>AI21/(SUMIFS($I$6:$I$20,AI6:AI20,"&gt;=0"))</f>
        <v>0.18032786885245902</v>
      </c>
      <c r="AK21" s="13">
        <f>SUM(AK6:AK20)</f>
        <v>0</v>
      </c>
      <c r="AL21" s="17" t="e">
        <f>AK21/(SUMIFS($I$6:$I$20,AK6:AK20,"&gt;=0"))</f>
        <v>#DIV/0!</v>
      </c>
    </row>
    <row r="22" spans="2:38" ht="6.75" customHeight="1" thickBot="1"/>
    <row r="23" spans="2:38" ht="15.75" thickBot="1">
      <c r="B23" s="212" t="s">
        <v>68</v>
      </c>
      <c r="C23" s="213"/>
      <c r="D23" s="214"/>
      <c r="E23" s="215"/>
      <c r="F23" s="230" t="s">
        <v>75</v>
      </c>
      <c r="G23" s="231"/>
      <c r="H23" s="232"/>
      <c r="I23" s="230" t="s">
        <v>3</v>
      </c>
      <c r="J23" s="232"/>
      <c r="K23" s="18" t="s">
        <v>76</v>
      </c>
      <c r="L23" s="19" t="s">
        <v>77</v>
      </c>
      <c r="M23" s="19" t="s">
        <v>76</v>
      </c>
      <c r="N23" s="19" t="s">
        <v>77</v>
      </c>
      <c r="O23" s="19" t="s">
        <v>76</v>
      </c>
      <c r="P23" s="19" t="s">
        <v>77</v>
      </c>
      <c r="Q23" s="19" t="s">
        <v>76</v>
      </c>
      <c r="R23" s="19" t="s">
        <v>77</v>
      </c>
      <c r="S23" s="19" t="s">
        <v>76</v>
      </c>
      <c r="T23" s="19" t="s">
        <v>77</v>
      </c>
      <c r="U23" s="19" t="s">
        <v>76</v>
      </c>
      <c r="V23" s="19" t="s">
        <v>77</v>
      </c>
      <c r="W23" s="19" t="s">
        <v>76</v>
      </c>
      <c r="X23" s="19" t="s">
        <v>77</v>
      </c>
      <c r="Y23" s="19" t="s">
        <v>76</v>
      </c>
      <c r="Z23" s="19" t="s">
        <v>77</v>
      </c>
      <c r="AA23" s="19" t="s">
        <v>76</v>
      </c>
      <c r="AB23" s="19" t="s">
        <v>77</v>
      </c>
      <c r="AC23" s="19" t="s">
        <v>76</v>
      </c>
      <c r="AD23" s="19" t="s">
        <v>77</v>
      </c>
      <c r="AE23" s="19" t="s">
        <v>76</v>
      </c>
      <c r="AF23" s="19" t="s">
        <v>77</v>
      </c>
      <c r="AG23" s="19" t="s">
        <v>76</v>
      </c>
      <c r="AH23" s="19" t="s">
        <v>77</v>
      </c>
      <c r="AI23" s="19" t="s">
        <v>76</v>
      </c>
      <c r="AJ23" s="19" t="s">
        <v>77</v>
      </c>
      <c r="AK23" s="19" t="s">
        <v>76</v>
      </c>
      <c r="AL23" s="20" t="s">
        <v>77</v>
      </c>
    </row>
    <row r="24" spans="2:38">
      <c r="B24" s="216"/>
      <c r="C24" s="217"/>
      <c r="D24" s="218"/>
      <c r="E24" s="219"/>
      <c r="F24" s="233" t="s">
        <v>161</v>
      </c>
      <c r="G24" s="234"/>
      <c r="H24" s="21">
        <v>21</v>
      </c>
      <c r="I24" s="233">
        <f t="shared" ref="I24:I29" si="0">SUMIFS($I$6:$I$20,$E$6:$E$20,H24)</f>
        <v>2</v>
      </c>
      <c r="J24" s="235"/>
      <c r="K24" s="3">
        <f>SUMIFS(K6:K20,$E$6:$E$20,$H24)</f>
        <v>0</v>
      </c>
      <c r="L24" s="7">
        <f>K24/$I24</f>
        <v>0</v>
      </c>
      <c r="M24" s="4">
        <f>SUMIFS(M6:M20,$E$6:$E$20,$H24)</f>
        <v>0</v>
      </c>
      <c r="N24" s="7">
        <f>M24/$I24</f>
        <v>0</v>
      </c>
      <c r="O24" s="4">
        <f>SUMIFS(O6:O20,$E$6:$E$20,$H24)</f>
        <v>0</v>
      </c>
      <c r="P24" s="7">
        <f>O24/$I24</f>
        <v>0</v>
      </c>
      <c r="Q24" s="4">
        <f>SUMIFS(Q6:Q20,$E$6:$E$20,$H24)</f>
        <v>0</v>
      </c>
      <c r="R24" s="7">
        <f>Q24/$I24</f>
        <v>0</v>
      </c>
      <c r="S24" s="4">
        <f>SUMIFS(S6:S20,$E$6:$E$20,$H24)</f>
        <v>0</v>
      </c>
      <c r="T24" s="7">
        <f t="shared" ref="T24:T29" si="1">S24/$I24</f>
        <v>0</v>
      </c>
      <c r="U24" s="4">
        <f>SUMIFS(U6:U20,$E$6:$E$20,$H24)</f>
        <v>0</v>
      </c>
      <c r="V24" s="7">
        <f>U24/$I24</f>
        <v>0</v>
      </c>
      <c r="W24" s="4">
        <f>SUMIFS(W6:W20,$E$6:$E$20,$H24)</f>
        <v>0</v>
      </c>
      <c r="X24" s="7">
        <f>W24/$I24</f>
        <v>0</v>
      </c>
      <c r="Y24" s="4">
        <f>SUMIFS(Y6:Y20,$E$6:$E$20,$H24)</f>
        <v>0</v>
      </c>
      <c r="Z24" s="7">
        <f>Y24/$I24</f>
        <v>0</v>
      </c>
      <c r="AA24" s="4">
        <f>SUMIFS(AA6:AA20,$E$6:$E$20,$H24)</f>
        <v>0</v>
      </c>
      <c r="AB24" s="7">
        <f>AA24/$I24</f>
        <v>0</v>
      </c>
      <c r="AC24" s="4">
        <f>SUMIFS(AC6:AC20,$E$6:$E$20,$H24)</f>
        <v>0</v>
      </c>
      <c r="AD24" s="7">
        <f>AC24/$I24</f>
        <v>0</v>
      </c>
      <c r="AE24" s="4">
        <f>SUMIFS(AE6:AE20,$E$6:$E$20,$H24)</f>
        <v>0</v>
      </c>
      <c r="AF24" s="7">
        <f>AE24/$I24</f>
        <v>0</v>
      </c>
      <c r="AG24" s="4">
        <f>SUMIFS(AG6:AG20,$E$6:$E$20,$H24)</f>
        <v>0</v>
      </c>
      <c r="AH24" s="7">
        <f>AG24/$I24</f>
        <v>0</v>
      </c>
      <c r="AI24" s="4">
        <f>SUMIFS(AI6:AI20,$E$6:$E$20,$H24)</f>
        <v>0</v>
      </c>
      <c r="AJ24" s="7">
        <f>AI24/$I24</f>
        <v>0</v>
      </c>
      <c r="AK24" s="4">
        <f>SUMIFS(AK6:AK20,$E$6:$E$20,$H24)</f>
        <v>0</v>
      </c>
      <c r="AL24" s="9">
        <f>AK24/$I24</f>
        <v>0</v>
      </c>
    </row>
    <row r="25" spans="2:38">
      <c r="B25" s="216"/>
      <c r="C25" s="217"/>
      <c r="D25" s="218"/>
      <c r="E25" s="219"/>
      <c r="F25" s="207" t="s">
        <v>162</v>
      </c>
      <c r="G25" s="224"/>
      <c r="H25" s="6">
        <v>22</v>
      </c>
      <c r="I25" s="207">
        <f t="shared" si="0"/>
        <v>5</v>
      </c>
      <c r="J25" s="208"/>
      <c r="K25" s="5" t="e">
        <f>SUMIFS(K2:K20,$E$6:$E$20,$H25)</f>
        <v>#VALUE!</v>
      </c>
      <c r="L25" s="8" t="e">
        <f t="shared" ref="L25:L26" si="2">K25/$I25</f>
        <v>#VALUE!</v>
      </c>
      <c r="M25" s="2" t="e">
        <f>SUMIFS(M2:M20,$E$6:$E$20,$H25)</f>
        <v>#VALUE!</v>
      </c>
      <c r="N25" s="8" t="e">
        <f t="shared" ref="N25:N26" si="3">M25/$I25</f>
        <v>#VALUE!</v>
      </c>
      <c r="O25" s="2" t="e">
        <f>SUMIFS(O2:O20,$E$6:$E$20,$H25)</f>
        <v>#VALUE!</v>
      </c>
      <c r="P25" s="8" t="e">
        <f t="shared" ref="P25:P26" si="4">O25/$I25</f>
        <v>#VALUE!</v>
      </c>
      <c r="Q25" s="2" t="e">
        <f>SUMIFS(Q2:Q20,$E$6:$E$20,$H25)</f>
        <v>#VALUE!</v>
      </c>
      <c r="R25" s="8" t="e">
        <f t="shared" ref="R25:R26" si="5">Q25/$I25</f>
        <v>#VALUE!</v>
      </c>
      <c r="S25" s="2" t="e">
        <f>SUMIFS(S2:S20,$E$6:$E$20,$H25)</f>
        <v>#VALUE!</v>
      </c>
      <c r="T25" s="8" t="e">
        <f t="shared" si="1"/>
        <v>#VALUE!</v>
      </c>
      <c r="U25" s="2" t="e">
        <f>SUMIFS(U2:U20,$E$6:$E$20,$H25)</f>
        <v>#VALUE!</v>
      </c>
      <c r="V25" s="8" t="e">
        <f t="shared" ref="V25:V26" si="6">U25/$I25</f>
        <v>#VALUE!</v>
      </c>
      <c r="W25" s="2" t="e">
        <f>SUMIFS(W2:W20,$E$6:$E$20,$H25)</f>
        <v>#VALUE!</v>
      </c>
      <c r="X25" s="8" t="e">
        <f t="shared" ref="X25:X26" si="7">W25/$I25</f>
        <v>#VALUE!</v>
      </c>
      <c r="Y25" s="2" t="e">
        <f>SUMIFS(Y2:Y20,$E$6:$E$20,$H25)</f>
        <v>#VALUE!</v>
      </c>
      <c r="Z25" s="8" t="e">
        <f t="shared" ref="Z25:Z26" si="8">Y25/$I25</f>
        <v>#VALUE!</v>
      </c>
      <c r="AA25" s="2" t="e">
        <f>SUMIFS(AA2:AA20,$E$6:$E$20,$H25)</f>
        <v>#VALUE!</v>
      </c>
      <c r="AB25" s="8" t="e">
        <f t="shared" ref="AB25:AB26" si="9">AA25/$I25</f>
        <v>#VALUE!</v>
      </c>
      <c r="AC25" s="2" t="e">
        <f>SUMIFS(AC2:AC20,$E$6:$E$20,$H25)</f>
        <v>#VALUE!</v>
      </c>
      <c r="AD25" s="8" t="e">
        <f t="shared" ref="AD25:AD26" si="10">AC25/$I25</f>
        <v>#VALUE!</v>
      </c>
      <c r="AE25" s="2" t="e">
        <f>SUMIFS(AE2:AE20,$E$6:$E$20,$H25)</f>
        <v>#VALUE!</v>
      </c>
      <c r="AF25" s="8" t="e">
        <f t="shared" ref="AF25:AF26" si="11">AE25/$I25</f>
        <v>#VALUE!</v>
      </c>
      <c r="AG25" s="2" t="e">
        <f>SUMIFS(AG2:AG20,$E$6:$E$20,$H25)</f>
        <v>#VALUE!</v>
      </c>
      <c r="AH25" s="8" t="e">
        <f t="shared" ref="AH25:AH26" si="12">AG25/$I25</f>
        <v>#VALUE!</v>
      </c>
      <c r="AI25" s="2" t="e">
        <f>SUMIFS(AI2:AI20,$E$6:$E$20,$H25)</f>
        <v>#VALUE!</v>
      </c>
      <c r="AJ25" s="8" t="e">
        <f t="shared" ref="AJ25:AJ26" si="13">AI25/$I25</f>
        <v>#VALUE!</v>
      </c>
      <c r="AK25" s="2" t="e">
        <f>SUMIFS(AK2:AK20,$E$6:$E$20,$H25)</f>
        <v>#VALUE!</v>
      </c>
      <c r="AL25" s="10" t="e">
        <f t="shared" ref="AL25:AL26" si="14">AK25/$I25</f>
        <v>#VALUE!</v>
      </c>
    </row>
    <row r="26" spans="2:38">
      <c r="B26" s="216"/>
      <c r="C26" s="217"/>
      <c r="D26" s="218"/>
      <c r="E26" s="219"/>
      <c r="F26" s="207" t="s">
        <v>163</v>
      </c>
      <c r="G26" s="224"/>
      <c r="H26" s="6">
        <v>23</v>
      </c>
      <c r="I26" s="207">
        <f t="shared" si="0"/>
        <v>76</v>
      </c>
      <c r="J26" s="208"/>
      <c r="K26" s="5" t="e">
        <f>SUMIFS(K3:K20,$E$6:$E$20,$H26)</f>
        <v>#VALUE!</v>
      </c>
      <c r="L26" s="8" t="e">
        <f t="shared" si="2"/>
        <v>#VALUE!</v>
      </c>
      <c r="M26" s="2" t="e">
        <f>SUMIFS(M3:M20,$E$6:$E$20,$H26)</f>
        <v>#VALUE!</v>
      </c>
      <c r="N26" s="8" t="e">
        <f t="shared" si="3"/>
        <v>#VALUE!</v>
      </c>
      <c r="O26" s="2" t="e">
        <f>SUMIFS(O3:O20,$E$6:$E$20,$H26)</f>
        <v>#VALUE!</v>
      </c>
      <c r="P26" s="8" t="e">
        <f t="shared" si="4"/>
        <v>#VALUE!</v>
      </c>
      <c r="Q26" s="2" t="e">
        <f>SUMIFS(Q3:Q20,$E$6:$E$20,$H26)</f>
        <v>#VALUE!</v>
      </c>
      <c r="R26" s="8" t="e">
        <f t="shared" si="5"/>
        <v>#VALUE!</v>
      </c>
      <c r="S26" s="2" t="e">
        <f>SUMIFS(S3:S20,$E$6:$E$20,$H26)</f>
        <v>#VALUE!</v>
      </c>
      <c r="T26" s="8" t="e">
        <f t="shared" si="1"/>
        <v>#VALUE!</v>
      </c>
      <c r="U26" s="2" t="e">
        <f>SUMIFS(U3:U20,$E$6:$E$20,$H26)</f>
        <v>#VALUE!</v>
      </c>
      <c r="V26" s="8" t="e">
        <f t="shared" si="6"/>
        <v>#VALUE!</v>
      </c>
      <c r="W26" s="2" t="e">
        <f>SUMIFS(W3:W20,$E$6:$E$20,$H26)</f>
        <v>#VALUE!</v>
      </c>
      <c r="X26" s="8" t="e">
        <f t="shared" si="7"/>
        <v>#VALUE!</v>
      </c>
      <c r="Y26" s="2" t="e">
        <f>SUMIFS(Y3:Y20,$E$6:$E$20,$H26)</f>
        <v>#VALUE!</v>
      </c>
      <c r="Z26" s="8" t="e">
        <f t="shared" si="8"/>
        <v>#VALUE!</v>
      </c>
      <c r="AA26" s="2" t="e">
        <f>SUMIFS(AA3:AA20,$E$6:$E$20,$H26)</f>
        <v>#VALUE!</v>
      </c>
      <c r="AB26" s="8" t="e">
        <f t="shared" si="9"/>
        <v>#VALUE!</v>
      </c>
      <c r="AC26" s="2" t="e">
        <f>SUMIFS(AC3:AC20,$E$6:$E$20,$H26)</f>
        <v>#VALUE!</v>
      </c>
      <c r="AD26" s="8" t="e">
        <f t="shared" si="10"/>
        <v>#VALUE!</v>
      </c>
      <c r="AE26" s="2" t="e">
        <f>SUMIFS(AE3:AE20,$E$6:$E$20,$H26)</f>
        <v>#VALUE!</v>
      </c>
      <c r="AF26" s="8" t="e">
        <f t="shared" si="11"/>
        <v>#VALUE!</v>
      </c>
      <c r="AG26" s="2" t="e">
        <f>SUMIFS(AG3:AG20,$E$6:$E$20,$H26)</f>
        <v>#VALUE!</v>
      </c>
      <c r="AH26" s="8" t="e">
        <f t="shared" si="12"/>
        <v>#VALUE!</v>
      </c>
      <c r="AI26" s="2" t="e">
        <f>SUMIFS(AI3:AI20,$E$6:$E$20,$H26)</f>
        <v>#VALUE!</v>
      </c>
      <c r="AJ26" s="8" t="e">
        <f t="shared" si="13"/>
        <v>#VALUE!</v>
      </c>
      <c r="AK26" s="2" t="e">
        <f>SUMIFS(AK3:AK20,$E$6:$E$20,$H26)</f>
        <v>#VALUE!</v>
      </c>
      <c r="AL26" s="10" t="e">
        <f t="shared" si="14"/>
        <v>#VALUE!</v>
      </c>
    </row>
    <row r="27" spans="2:38">
      <c r="B27" s="216"/>
      <c r="C27" s="217"/>
      <c r="D27" s="218"/>
      <c r="E27" s="219"/>
      <c r="F27" s="207" t="s">
        <v>165</v>
      </c>
      <c r="G27" s="224"/>
      <c r="H27" s="6">
        <v>24</v>
      </c>
      <c r="I27" s="207">
        <f t="shared" si="0"/>
        <v>159</v>
      </c>
      <c r="J27" s="208"/>
      <c r="K27" s="5" t="e">
        <f>SUMIFS(K4:K20,$E$6:$E$20,$H27)</f>
        <v>#VALUE!</v>
      </c>
      <c r="L27" s="8" t="e">
        <f t="shared" ref="L27" si="15">K27/$I27</f>
        <v>#VALUE!</v>
      </c>
      <c r="M27" s="2" t="e">
        <f>SUMIFS(M4:M20,$E$6:$E$20,$H27)</f>
        <v>#VALUE!</v>
      </c>
      <c r="N27" s="8" t="e">
        <f t="shared" ref="N27" si="16">M27/$I27</f>
        <v>#VALUE!</v>
      </c>
      <c r="O27" s="2" t="e">
        <f>SUMIFS(O4:O20,$E$6:$E$20,$H27)</f>
        <v>#VALUE!</v>
      </c>
      <c r="P27" s="8" t="e">
        <f t="shared" ref="P27" si="17">O27/$I27</f>
        <v>#VALUE!</v>
      </c>
      <c r="Q27" s="2" t="e">
        <f>SUMIFS(Q4:Q20,$E$6:$E$20,$H27)</f>
        <v>#VALUE!</v>
      </c>
      <c r="R27" s="8" t="e">
        <f t="shared" ref="R27" si="18">Q27/$I27</f>
        <v>#VALUE!</v>
      </c>
      <c r="S27" s="2" t="e">
        <f>SUMIFS(S4:S20,$E$6:$E$20,$H27)</f>
        <v>#VALUE!</v>
      </c>
      <c r="T27" s="8" t="e">
        <f t="shared" si="1"/>
        <v>#VALUE!</v>
      </c>
      <c r="U27" s="2" t="e">
        <f>SUMIFS(U4:U20,$E$6:$E$20,$H27)</f>
        <v>#VALUE!</v>
      </c>
      <c r="V27" s="8" t="e">
        <f t="shared" ref="V27" si="19">U27/$I27</f>
        <v>#VALUE!</v>
      </c>
      <c r="W27" s="2" t="e">
        <f>SUMIFS(W4:W20,$E$6:$E$20,$H27)</f>
        <v>#VALUE!</v>
      </c>
      <c r="X27" s="8" t="e">
        <f t="shared" ref="X27" si="20">W27/$I27</f>
        <v>#VALUE!</v>
      </c>
      <c r="Y27" s="2" t="e">
        <f>SUMIFS(Y4:Y20,$E$6:$E$20,$H27)</f>
        <v>#VALUE!</v>
      </c>
      <c r="Z27" s="8" t="e">
        <f t="shared" ref="Z27" si="21">Y27/$I27</f>
        <v>#VALUE!</v>
      </c>
      <c r="AA27" s="2" t="e">
        <f>SUMIFS(AA4:AA20,$E$6:$E$20,$H27)</f>
        <v>#VALUE!</v>
      </c>
      <c r="AB27" s="8" t="e">
        <f t="shared" ref="AB27" si="22">AA27/$I27</f>
        <v>#VALUE!</v>
      </c>
      <c r="AC27" s="2" t="e">
        <f>SUMIFS(AC4:AC20,$E$6:$E$20,$H27)</f>
        <v>#VALUE!</v>
      </c>
      <c r="AD27" s="8" t="e">
        <f t="shared" ref="AD27" si="23">AC27/$I27</f>
        <v>#VALUE!</v>
      </c>
      <c r="AE27" s="2" t="e">
        <f>SUMIFS(AE4:AE20,$E$6:$E$20,$H27)</f>
        <v>#VALUE!</v>
      </c>
      <c r="AF27" s="8" t="e">
        <f t="shared" ref="AF27" si="24">AE27/$I27</f>
        <v>#VALUE!</v>
      </c>
      <c r="AG27" s="2" t="e">
        <f>SUMIFS(AG4:AG20,$E$6:$E$20,$H27)</f>
        <v>#VALUE!</v>
      </c>
      <c r="AH27" s="8" t="e">
        <f t="shared" ref="AH27" si="25">AG27/$I27</f>
        <v>#VALUE!</v>
      </c>
      <c r="AI27" s="2" t="e">
        <f>SUMIFS(AI4:AI20,$E$6:$E$20,$H27)</f>
        <v>#VALUE!</v>
      </c>
      <c r="AJ27" s="8" t="e">
        <f t="shared" ref="AJ27" si="26">AI27/$I27</f>
        <v>#VALUE!</v>
      </c>
      <c r="AK27" s="2" t="e">
        <f>SUMIFS(AK4:AK20,$E$6:$E$20,$H27)</f>
        <v>#VALUE!</v>
      </c>
      <c r="AL27" s="10" t="e">
        <f t="shared" ref="AL27" si="27">AK27/$I27</f>
        <v>#VALUE!</v>
      </c>
    </row>
    <row r="28" spans="2:38">
      <c r="B28" s="216"/>
      <c r="C28" s="217"/>
      <c r="D28" s="218"/>
      <c r="E28" s="219"/>
      <c r="F28" s="207" t="s">
        <v>166</v>
      </c>
      <c r="G28" s="224"/>
      <c r="H28" s="6">
        <v>25</v>
      </c>
      <c r="I28" s="207">
        <f t="shared" si="0"/>
        <v>3</v>
      </c>
      <c r="J28" s="208"/>
      <c r="K28" s="5" t="e">
        <f>SUMIFS(K5:K20,$E$6:$E$20,$H28)</f>
        <v>#VALUE!</v>
      </c>
      <c r="L28" s="8" t="e">
        <f t="shared" ref="L28" si="28">K28/$I28</f>
        <v>#VALUE!</v>
      </c>
      <c r="M28" s="2" t="e">
        <f>SUMIFS(M5:M20,$E$6:$E$20,$H28)</f>
        <v>#VALUE!</v>
      </c>
      <c r="N28" s="8" t="e">
        <f t="shared" ref="N28" si="29">M28/$I28</f>
        <v>#VALUE!</v>
      </c>
      <c r="O28" s="2" t="e">
        <f>SUMIFS(O5:O20,$E$6:$E$20,$H28)</f>
        <v>#VALUE!</v>
      </c>
      <c r="P28" s="8" t="e">
        <f t="shared" ref="P28" si="30">O28/$I28</f>
        <v>#VALUE!</v>
      </c>
      <c r="Q28" s="2" t="e">
        <f>SUMIFS(Q5:Q20,$E$6:$E$20,$H28)</f>
        <v>#VALUE!</v>
      </c>
      <c r="R28" s="8" t="e">
        <f t="shared" ref="R28" si="31">Q28/$I28</f>
        <v>#VALUE!</v>
      </c>
      <c r="S28" s="2" t="e">
        <f>SUMIFS(S5:S20,$E$6:$E$20,$H28)</f>
        <v>#VALUE!</v>
      </c>
      <c r="T28" s="8" t="e">
        <f t="shared" si="1"/>
        <v>#VALUE!</v>
      </c>
      <c r="U28" s="2" t="e">
        <f>SUMIFS(U5:U20,$E$6:$E$20,$H28)</f>
        <v>#VALUE!</v>
      </c>
      <c r="V28" s="8" t="e">
        <f t="shared" ref="V28" si="32">U28/$I28</f>
        <v>#VALUE!</v>
      </c>
      <c r="W28" s="2" t="e">
        <f>SUMIFS(W5:W20,$E$6:$E$20,$H28)</f>
        <v>#VALUE!</v>
      </c>
      <c r="X28" s="8" t="e">
        <f t="shared" ref="X28" si="33">W28/$I28</f>
        <v>#VALUE!</v>
      </c>
      <c r="Y28" s="2" t="e">
        <f>SUMIFS(Y5:Y20,$E$6:$E$20,$H28)</f>
        <v>#VALUE!</v>
      </c>
      <c r="Z28" s="8" t="e">
        <f t="shared" ref="Z28" si="34">Y28/$I28</f>
        <v>#VALUE!</v>
      </c>
      <c r="AA28" s="2" t="e">
        <f>SUMIFS(AA5:AA20,$E$6:$E$20,$H28)</f>
        <v>#VALUE!</v>
      </c>
      <c r="AB28" s="8" t="e">
        <f t="shared" ref="AB28" si="35">AA28/$I28</f>
        <v>#VALUE!</v>
      </c>
      <c r="AC28" s="2" t="e">
        <f>SUMIFS(AC5:AC20,$E$6:$E$20,$H28)</f>
        <v>#VALUE!</v>
      </c>
      <c r="AD28" s="8" t="e">
        <f t="shared" ref="AD28" si="36">AC28/$I28</f>
        <v>#VALUE!</v>
      </c>
      <c r="AE28" s="2" t="e">
        <f>SUMIFS(AE5:AE20,$E$6:$E$20,$H28)</f>
        <v>#VALUE!</v>
      </c>
      <c r="AF28" s="8" t="e">
        <f t="shared" ref="AF28" si="37">AE28/$I28</f>
        <v>#VALUE!</v>
      </c>
      <c r="AG28" s="2" t="e">
        <f>SUMIFS(AG5:AG20,$E$6:$E$20,$H28)</f>
        <v>#VALUE!</v>
      </c>
      <c r="AH28" s="8" t="e">
        <f t="shared" ref="AH28" si="38">AG28/$I28</f>
        <v>#VALUE!</v>
      </c>
      <c r="AI28" s="2" t="e">
        <f>SUMIFS(AI5:AI20,$E$6:$E$20,$H28)</f>
        <v>#VALUE!</v>
      </c>
      <c r="AJ28" s="8" t="e">
        <f t="shared" ref="AJ28" si="39">AI28/$I28</f>
        <v>#VALUE!</v>
      </c>
      <c r="AK28" s="2" t="e">
        <f>SUMIFS(AK5:AK20,$E$6:$E$20,$H28)</f>
        <v>#VALUE!</v>
      </c>
      <c r="AL28" s="10" t="e">
        <f t="shared" ref="AL28" si="40">AK28/$I28</f>
        <v>#VALUE!</v>
      </c>
    </row>
    <row r="29" spans="2:38" ht="15.75" thickBot="1">
      <c r="B29" s="220"/>
      <c r="C29" s="221"/>
      <c r="D29" s="222"/>
      <c r="E29" s="223"/>
      <c r="F29" s="236" t="s">
        <v>164</v>
      </c>
      <c r="G29" s="237"/>
      <c r="H29" s="25">
        <v>26</v>
      </c>
      <c r="I29" s="236">
        <f t="shared" si="0"/>
        <v>58</v>
      </c>
      <c r="J29" s="238"/>
      <c r="K29" s="26">
        <f>SUMIFS(K6:K20,$E$6:$E$20,$H29)</f>
        <v>12</v>
      </c>
      <c r="L29" s="27">
        <f t="shared" ref="L29" si="41">K29/$I29</f>
        <v>0.20689655172413793</v>
      </c>
      <c r="M29" s="28">
        <f>SUMIFS(M6:M20,$E$6:$E$20,$H29)</f>
        <v>0</v>
      </c>
      <c r="N29" s="27">
        <f t="shared" ref="N29" si="42">M29/$I29</f>
        <v>0</v>
      </c>
      <c r="O29" s="28">
        <f>SUMIFS(O6:O20,$E$6:$E$20,$H29)</f>
        <v>2</v>
      </c>
      <c r="P29" s="27">
        <f t="shared" ref="P29" si="43">O29/$I29</f>
        <v>3.4482758620689655E-2</v>
      </c>
      <c r="Q29" s="28">
        <f>SUMIFS(Q6:Q20,$E$6:$E$20,$H29)</f>
        <v>2</v>
      </c>
      <c r="R29" s="27">
        <f t="shared" ref="R29" si="44">Q29/$I29</f>
        <v>3.4482758620689655E-2</v>
      </c>
      <c r="S29" s="28">
        <f>SUMIFS(S6:S20,$E$6:$E$20,$H29)</f>
        <v>2</v>
      </c>
      <c r="T29" s="27">
        <f t="shared" si="1"/>
        <v>3.4482758620689655E-2</v>
      </c>
      <c r="U29" s="28">
        <f>SUMIFS(U6:U20,$E$6:$E$20,$H29)</f>
        <v>2</v>
      </c>
      <c r="V29" s="27">
        <f t="shared" ref="V29" si="45">U29/$I29</f>
        <v>3.4482758620689655E-2</v>
      </c>
      <c r="W29" s="28">
        <f>SUMIFS(W6:W20,$E$6:$E$20,$H29)</f>
        <v>9</v>
      </c>
      <c r="X29" s="27">
        <f t="shared" ref="X29" si="46">W29/$I29</f>
        <v>0.15517241379310345</v>
      </c>
      <c r="Y29" s="28">
        <f>SUMIFS(Y6:Y20,$E$6:$E$20,$H29)</f>
        <v>0</v>
      </c>
      <c r="Z29" s="27">
        <f t="shared" ref="Z29" si="47">Y29/$I29</f>
        <v>0</v>
      </c>
      <c r="AA29" s="28">
        <f>SUMIFS(AA6:AA20,$E$6:$E$20,$H29)</f>
        <v>0</v>
      </c>
      <c r="AB29" s="27">
        <f t="shared" ref="AB29" si="48">AA29/$I29</f>
        <v>0</v>
      </c>
      <c r="AC29" s="28">
        <f>SUMIFS(AC6:AC20,$E$6:$E$20,$H29)</f>
        <v>7</v>
      </c>
      <c r="AD29" s="27">
        <f t="shared" ref="AD29" si="49">AC29/$I29</f>
        <v>0.1206896551724138</v>
      </c>
      <c r="AE29" s="28">
        <f>SUMIFS(AE6:AE20,$E$6:$E$20,$H29)</f>
        <v>0</v>
      </c>
      <c r="AF29" s="27">
        <f t="shared" ref="AF29" si="50">AE29/$I29</f>
        <v>0</v>
      </c>
      <c r="AG29" s="28">
        <f>SUMIFS(AG6:AG20,$E$6:$E$20,$H29)</f>
        <v>17</v>
      </c>
      <c r="AH29" s="27">
        <f t="shared" ref="AH29" si="51">AG29/$I29</f>
        <v>0.29310344827586204</v>
      </c>
      <c r="AI29" s="28">
        <f>SUMIFS(AI6:AI20,$E$6:$E$20,$H29)</f>
        <v>11</v>
      </c>
      <c r="AJ29" s="27">
        <f t="shared" ref="AJ29" si="52">AI29/$I29</f>
        <v>0.18965517241379309</v>
      </c>
      <c r="AK29" s="28">
        <f>SUMIFS(AK6:AK20,$E$6:$E$20,$H29)</f>
        <v>0</v>
      </c>
      <c r="AL29" s="29">
        <f t="shared" ref="AL29" si="53">AK29/$I29</f>
        <v>0</v>
      </c>
    </row>
    <row r="30" spans="2:38" ht="7.5" customHeight="1" thickBot="1"/>
    <row r="31" spans="2:38" ht="15.75" thickBot="1">
      <c r="B31" s="225" t="s">
        <v>142</v>
      </c>
      <c r="C31" s="226"/>
      <c r="D31" s="226"/>
      <c r="E31" s="226"/>
      <c r="F31" s="226"/>
      <c r="G31" s="226"/>
      <c r="H31" s="226"/>
      <c r="I31" s="226"/>
      <c r="J31" s="226"/>
      <c r="K31" s="226"/>
      <c r="L31" s="227"/>
      <c r="M31" s="228" t="e">
        <f>AVERAGE(L21,N21,P21,R21,T21,V21,X21,Z21,AB21,AD21,AF21,AL21)</f>
        <v>#DIV/0!</v>
      </c>
      <c r="N31" s="229"/>
    </row>
  </sheetData>
  <mergeCells count="46">
    <mergeCell ref="B31:L31"/>
    <mergeCell ref="M31:N31"/>
    <mergeCell ref="F23:H23"/>
    <mergeCell ref="I23:J23"/>
    <mergeCell ref="F24:G24"/>
    <mergeCell ref="I24:J24"/>
    <mergeCell ref="F29:G29"/>
    <mergeCell ref="I29:J29"/>
    <mergeCell ref="F28:G28"/>
    <mergeCell ref="I28:J28"/>
    <mergeCell ref="F27:G27"/>
    <mergeCell ref="B6:B20"/>
    <mergeCell ref="I27:J27"/>
    <mergeCell ref="B21:E21"/>
    <mergeCell ref="B23:E29"/>
    <mergeCell ref="F25:G25"/>
    <mergeCell ref="I25:J25"/>
    <mergeCell ref="F26:G26"/>
    <mergeCell ref="I26:J26"/>
    <mergeCell ref="C8:C11"/>
    <mergeCell ref="C12:C20"/>
    <mergeCell ref="C6:C7"/>
    <mergeCell ref="AI4:AJ4"/>
    <mergeCell ref="AK4:AL4"/>
    <mergeCell ref="U4:V4"/>
    <mergeCell ref="W4:X4"/>
    <mergeCell ref="Y4:Z4"/>
    <mergeCell ref="AA4:AB4"/>
    <mergeCell ref="AC4:AD4"/>
    <mergeCell ref="AE4:AF4"/>
    <mergeCell ref="S4:T4"/>
    <mergeCell ref="B2:AL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M4:N4"/>
    <mergeCell ref="O4:P4"/>
    <mergeCell ref="Q4:R4"/>
    <mergeCell ref="AG4:AH4"/>
  </mergeCells>
  <pageMargins left="0.7" right="0.7" top="0.75" bottom="0.75" header="0.3" footer="0.3"/>
  <pageSetup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8"/>
  <dimension ref="A1"/>
  <sheetViews>
    <sheetView zoomScaleNormal="100" workbookViewId="0"/>
  </sheetViews>
  <sheetFormatPr baseColWidth="10" defaultRowHeight="15"/>
  <sheetData/>
  <sheetProtection password="82E5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PRIMARIA</vt:lpstr>
      <vt:lpstr>% REP. PRIMARIA</vt:lpstr>
      <vt:lpstr>SECUNDARIA</vt:lpstr>
      <vt:lpstr>% REP. SECUNDARIA</vt:lpstr>
      <vt:lpstr>MEDIA</vt:lpstr>
      <vt:lpstr>% REP. MEDIA</vt:lpstr>
      <vt:lpstr>CICLOS</vt:lpstr>
      <vt:lpstr>% REP. CICLOS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OVIEDO</dc:creator>
  <cp:lastModifiedBy>Alcaldia</cp:lastModifiedBy>
  <dcterms:created xsi:type="dcterms:W3CDTF">2013-05-22T21:45:22Z</dcterms:created>
  <dcterms:modified xsi:type="dcterms:W3CDTF">2013-11-06T13:01:48Z</dcterms:modified>
</cp:coreProperties>
</file>